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nuela\Desktop\Osiguranje\"/>
    </mc:Choice>
  </mc:AlternateContent>
  <xr:revisionPtr revIDLastSave="0" documentId="8_{BE3E835B-1D57-4541-A428-6C128D2365F3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Popis lokacija_Kom-Ilok" sheetId="1" r:id="rId1"/>
    <sheet name="Popis Imovine_Kom-Ilok" sheetId="2" r:id="rId2"/>
    <sheet name="TENDER_Sve LOK+sva IMOV" sheetId="3" r:id="rId3"/>
  </sheets>
  <definedNames>
    <definedName name="__xlnm_Print_Area" localSheetId="2">'TENDER_Sve LOK+sva IMOV'!$A$2:$E$125</definedName>
    <definedName name="_FiltarBaze" localSheetId="1">'Popis Imovine_Kom-Ilok'!$A$1:$F$45</definedName>
    <definedName name="_xlnm._FilterDatabase" localSheetId="1" hidden="1">'Popis Imovine_Kom-Ilok'!$A$1:$G$45</definedName>
    <definedName name="_xlnm.Print_Area" localSheetId="2">'TENDER_Sve LOK+sva IMOV'!$A$1:$E$173</definedName>
  </definedNames>
  <calcPr calcId="191029"/>
</workbook>
</file>

<file path=xl/calcChain.xml><?xml version="1.0" encoding="utf-8"?>
<calcChain xmlns="http://schemas.openxmlformats.org/spreadsheetml/2006/main">
  <c r="E46" i="2" l="1"/>
  <c r="D12" i="3" l="1"/>
  <c r="D36" i="3" l="1"/>
  <c r="D22" i="3"/>
  <c r="D52" i="2" l="1"/>
  <c r="C56" i="2"/>
  <c r="C54" i="2"/>
  <c r="C53" i="2"/>
  <c r="E53" i="2" s="1"/>
  <c r="C52" i="2"/>
  <c r="D25" i="3"/>
  <c r="E52" i="2" l="1"/>
  <c r="D58" i="2"/>
  <c r="C55" i="2"/>
  <c r="E55" i="2" s="1"/>
  <c r="D54" i="2"/>
  <c r="E54" i="2" s="1"/>
  <c r="D56" i="2"/>
  <c r="E56" i="2" s="1"/>
  <c r="C57" i="2"/>
  <c r="D15" i="3"/>
  <c r="C58" i="2" l="1"/>
  <c r="E58" i="2" s="1"/>
  <c r="D45" i="3"/>
</calcChain>
</file>

<file path=xl/sharedStrings.xml><?xml version="1.0" encoding="utf-8"?>
<sst xmlns="http://schemas.openxmlformats.org/spreadsheetml/2006/main" count="386" uniqueCount="206">
  <si>
    <t>LOKACIJA</t>
  </si>
  <si>
    <t>KOM-ILOK d.o.o.</t>
  </si>
  <si>
    <t>I.</t>
  </si>
  <si>
    <t>J. BENEŠIĆA 49, 32236 ILOK</t>
  </si>
  <si>
    <t>Uprava, skladište, garaže i radiona</t>
  </si>
  <si>
    <t>II.</t>
  </si>
  <si>
    <t>Lokacija</t>
  </si>
  <si>
    <t>Predmet osiguranja</t>
  </si>
  <si>
    <t>Kom.</t>
  </si>
  <si>
    <t>Lokacija I</t>
  </si>
  <si>
    <t>GR-MAG</t>
  </si>
  <si>
    <t>Lokacija II</t>
  </si>
  <si>
    <t>Agregat 4,9 kW, s kotačima i ručkama</t>
  </si>
  <si>
    <t>OP-SAU</t>
  </si>
  <si>
    <t>Agregat Emdress Ese 4, s kotačima i ručkama</t>
  </si>
  <si>
    <t>Brusni parač TS700 (rezačica za asfalt i beton)</t>
  </si>
  <si>
    <t xml:space="preserve">Hidraulični čekić KM150 </t>
  </si>
  <si>
    <t>OP-OPĆ</t>
  </si>
  <si>
    <t>Rotaciona kosilica BCS 720, samohodna, neregistr. (3 točkaš)</t>
  </si>
  <si>
    <t>Motorna kosa FS 240</t>
  </si>
  <si>
    <t xml:space="preserve">Škare motorne  HS </t>
  </si>
  <si>
    <t>OP-RP</t>
  </si>
  <si>
    <t>Posipač za sol Kupper Weisser</t>
  </si>
  <si>
    <t>Utovarna rampa</t>
  </si>
  <si>
    <t>Nivelir</t>
  </si>
  <si>
    <t>Štemač Hilti&amp;Makita_2 komada</t>
  </si>
  <si>
    <t>Vibro nabijač BS 600</t>
  </si>
  <si>
    <t>Kolica za prijevoz lijesa</t>
  </si>
  <si>
    <t>Oprema – rashladna komora</t>
  </si>
  <si>
    <t>Oprema - Mrtvačnica, katoličko groblje Ilok</t>
  </si>
  <si>
    <t>više komada</t>
  </si>
  <si>
    <t>LCD TV Samsung 40"</t>
  </si>
  <si>
    <t>OP-NAM</t>
  </si>
  <si>
    <t>Natpisi stupaca</t>
  </si>
  <si>
    <t>Ukupni zbroj</t>
  </si>
  <si>
    <t>Ugovaratelj osiguranja/Osiguranik</t>
  </si>
  <si>
    <t>Adresa</t>
  </si>
  <si>
    <t>Julija Benešića 49, 32236 Ilok</t>
  </si>
  <si>
    <t>OIB / MB</t>
  </si>
  <si>
    <t>31574808968 / 04173562</t>
  </si>
  <si>
    <t>Oznaka djelatnosti_NKD - 01.01.2007.</t>
  </si>
  <si>
    <t>Mjesta osiguranja</t>
  </si>
  <si>
    <t>R. br.</t>
  </si>
  <si>
    <t>Vrsta osiguranja</t>
  </si>
  <si>
    <t>Svota osiguranja</t>
  </si>
  <si>
    <t>Godišnja premija</t>
  </si>
  <si>
    <t>1.</t>
  </si>
  <si>
    <t>Požarna grupa opasnosti</t>
  </si>
  <si>
    <t>A/ Građevine s ugrađenom el.-meh. opr.:</t>
  </si>
  <si>
    <t>NAPOMENA:</t>
  </si>
  <si>
    <t>GRAĐEVINE i OPREMA se osiguravaju na NOVU vrijednost</t>
  </si>
  <si>
    <t>UKUPNO</t>
  </si>
  <si>
    <t>ZALIHE se osiguravaju na FLOTANTNOJ osnovi</t>
  </si>
  <si>
    <t>B/ Oprema:</t>
  </si>
  <si>
    <t>Postojeće mjere protupožarne zaštite_PPZ:</t>
  </si>
  <si>
    <t>C/ Zalihe:</t>
  </si>
  <si>
    <t>Tipkala za isključenje glavne el. sklopke</t>
  </si>
  <si>
    <t>Ručni PP aparati i vanjska H mreža, na svim lokacijama</t>
  </si>
  <si>
    <t>Dopunske opasnosti:</t>
  </si>
  <si>
    <t>A/, B/, C/ Dopunske opasnosti:</t>
  </si>
  <si>
    <t>1. Izljev vode iz vodov. i kanal. cijevi -------------------------------------------------</t>
  </si>
  <si>
    <t>A/ Lokacije: I i II - na 1.R</t>
  </si>
  <si>
    <t>-----</t>
  </si>
  <si>
    <t>B/ Lokacije: I i II - na 1.R</t>
  </si>
  <si>
    <t>2. Poplava, bujica i visoka voda  -----------------------------------------------------</t>
  </si>
  <si>
    <t>C/ Lokacija I - na 1.R</t>
  </si>
  <si>
    <t>3. Vandalizam na građ. objektima i opremi --------------------------------------</t>
  </si>
  <si>
    <t>4. Pritisak snijega  -----------------------------------------------------------------------</t>
  </si>
  <si>
    <t>Napomena:</t>
  </si>
  <si>
    <t>Klauzula 3 - Automatizam pokrića</t>
  </si>
  <si>
    <t>2.</t>
  </si>
  <si>
    <t>Lom stroja</t>
  </si>
  <si>
    <t>Standardni strojevi, aparati i uređaji, elektro-mehanička oprema kao sastavni dio građevinskog objekta</t>
  </si>
  <si>
    <t>Doplatci:</t>
  </si>
  <si>
    <t>D_otkup amortizacije</t>
  </si>
  <si>
    <t>D_otkup franšize</t>
  </si>
  <si>
    <t>3.</t>
  </si>
  <si>
    <t>Provalna krađa i razbojstvo</t>
  </si>
  <si>
    <t>Postojeće mjere protuprovalne zaštite:</t>
  </si>
  <si>
    <t>Vanjski i unutarnji video nadzor_na lokaciji I.</t>
  </si>
  <si>
    <t>Sustav dojave preko GSM_na lokaciji II.</t>
  </si>
  <si>
    <t>Lokacija I - na 1.R</t>
  </si>
  <si>
    <t>D.1./ Novac_u blagajni/sefu:</t>
  </si>
  <si>
    <t>Lokacija I - na svotu osiguranja</t>
  </si>
  <si>
    <t>D.2./ Novac_za vrijeme manipulacije:</t>
  </si>
  <si>
    <t>Lokacija I - na 1. R</t>
  </si>
  <si>
    <t>D.3./ Novac_prijenos i prijevoz, s uključenim rizikom prometne nesreće:</t>
  </si>
  <si>
    <t>Lokacija I do FINE/banke - na svotu osiguranja</t>
  </si>
  <si>
    <t>Osiguranje većih troškova popravaka na građ. dijelovima prostorija, instalacijama i opremi - na 1. rizik</t>
  </si>
  <si>
    <t>Lokacija I i II - na 1. R</t>
  </si>
  <si>
    <t>4.</t>
  </si>
  <si>
    <t>Lom stakla</t>
  </si>
  <si>
    <t>A/ Građevine:</t>
  </si>
  <si>
    <t>Lokacija II - na 1.R</t>
  </si>
  <si>
    <t>P&gt;200 m2 (ukupna površina svih stakala na svim lokacijama)</t>
  </si>
  <si>
    <t>5.</t>
  </si>
  <si>
    <t>Javna odgovornost</t>
  </si>
  <si>
    <t>PREMA TREĆIMA:</t>
  </si>
  <si>
    <t>Limit pokrića po štetnom događaju</t>
  </si>
  <si>
    <t>Agregatni godišnji limit</t>
  </si>
  <si>
    <t>BROJ ZAPOSLENIH</t>
  </si>
  <si>
    <t>PREMA ZAPOSLENICIMA:</t>
  </si>
  <si>
    <t>NKD 2007_38 – Skupljanje otpada, obrada i zbrinjavanje otpada osim oporabe</t>
  </si>
  <si>
    <t>Proširenje pokrića za samohodne radne strojeve:</t>
  </si>
  <si>
    <t>2. Samohodni gusjeničar (rovokopač) KUBOTA s 3 žlice - 1 kom.</t>
  </si>
  <si>
    <t>Klauzula 4 - Odgovornost</t>
  </si>
  <si>
    <t>R. Br.</t>
  </si>
  <si>
    <t>Svota osiguranja_kn</t>
  </si>
  <si>
    <t>God. premija_kn</t>
  </si>
  <si>
    <t>6.</t>
  </si>
  <si>
    <t>Profesionalna odgovornost</t>
  </si>
  <si>
    <t>Klauzula 5 - Obavljanje pogrebničke djelatnosti</t>
  </si>
  <si>
    <t>7.</t>
  </si>
  <si>
    <t>Kolektivna nezgoda - pokriće 24 sata</t>
  </si>
  <si>
    <t>Smrt_nezgoda</t>
  </si>
  <si>
    <t>Smrt_bolest</t>
  </si>
  <si>
    <t>SVI DJELATNICI NA ODREĐENO I NEODREĐENO RAD. VRIJEME</t>
  </si>
  <si>
    <t>Trajni invaliditet</t>
  </si>
  <si>
    <t>PREMA KADROVSKOJ EVIDENCIJI UGOVARATELJA</t>
  </si>
  <si>
    <t>Lom kostiju</t>
  </si>
  <si>
    <t>Smrt_prometna nezgoda</t>
  </si>
  <si>
    <r>
      <rPr>
        <b/>
        <u/>
        <sz val="11"/>
        <color indexed="10"/>
        <rFont val="Calibri"/>
        <family val="2"/>
        <charset val="238"/>
      </rPr>
      <t>NAPOMENA_2:</t>
    </r>
    <r>
      <rPr>
        <b/>
        <sz val="11"/>
        <color indexed="10"/>
        <rFont val="Calibri"/>
        <family val="2"/>
        <charset val="238"/>
      </rPr>
      <t xml:space="preserve"> ZAJEDNIČKA SVOTA OSIGURANJA -</t>
    </r>
  </si>
  <si>
    <t>Osiguranje na STVARNU vrijednost</t>
  </si>
  <si>
    <t>Motorna kosa FS 120</t>
  </si>
  <si>
    <t xml:space="preserve">Čistilica </t>
  </si>
  <si>
    <t xml:space="preserve">Kranska kosilica </t>
  </si>
  <si>
    <t>Freza za snijeg</t>
  </si>
  <si>
    <t xml:space="preserve">Kosilica Ferris </t>
  </si>
  <si>
    <t xml:space="preserve">Sjeckalica za grane </t>
  </si>
  <si>
    <t>RAZNA_prema popisu lokacija</t>
  </si>
  <si>
    <t>38.11, Skupljanje neopasnog otpada</t>
  </si>
  <si>
    <t>RV-SRS</t>
  </si>
  <si>
    <t>Kosilica Ferrari</t>
  </si>
  <si>
    <t>1. Samohodna kosilica motorna - 3 kom.</t>
  </si>
  <si>
    <t>3. Traktor s kranskom kosilicom - 1 kom.</t>
  </si>
  <si>
    <t>4. Kombinirka Terex - 1 kom.</t>
  </si>
  <si>
    <t>Klauzula 1 - Pritisak snijega, Klauzula 2 - Vandalizam</t>
  </si>
  <si>
    <t>1_God. premija (obročno plaćanje)</t>
  </si>
  <si>
    <t>2_God. premija (obročno plaćanje)</t>
  </si>
  <si>
    <t>3_God. premija (obročno plaćanje)</t>
  </si>
  <si>
    <t>4_God. premija (obročno plaćanje)</t>
  </si>
  <si>
    <t>5_God. premija (obročno plaćanje)</t>
  </si>
  <si>
    <t>6_God. premija (obročno plaćanje)</t>
  </si>
  <si>
    <t>7_God. premija (obročno plaćanje)</t>
  </si>
  <si>
    <t>Klauzula 6 – Proširenje pokrića / na zahtjev Ugovaratelja osigur.</t>
  </si>
  <si>
    <t>1-7_UKUPNA GODIŠNJA PREMIJA (obročno plaćanje)</t>
  </si>
  <si>
    <t xml:space="preserve">Sustav hlađenja i grijanja </t>
  </si>
  <si>
    <t xml:space="preserve">Motorna pila MS </t>
  </si>
  <si>
    <t xml:space="preserve">Stroj za glazuru </t>
  </si>
  <si>
    <t>Agregat REM</t>
  </si>
  <si>
    <t xml:space="preserve">Puhač motorni BG </t>
  </si>
  <si>
    <t xml:space="preserve">Motorna kopačica </t>
  </si>
  <si>
    <t xml:space="preserve">Stolna freza </t>
  </si>
  <si>
    <t>Motorna kosa FS 360</t>
  </si>
  <si>
    <t xml:space="preserve">Ralica za snijeg </t>
  </si>
  <si>
    <t xml:space="preserve">Klima Valliant </t>
  </si>
  <si>
    <t xml:space="preserve">Računala </t>
  </si>
  <si>
    <t>Sve popuste i doplatke/troškove ugraditi u konačnu godišnju premiju za stavku 1.</t>
  </si>
  <si>
    <t>Sve popuste i doplatke/troškove ugraditi u konačnu godišnju premiju za stavku 2.</t>
  </si>
  <si>
    <t>Sve popuste i doplatke/troškove ugraditi u konačnu godišnju premiju za stavku 3.</t>
  </si>
  <si>
    <t>Sve popuste i doplatke/troškove ugraditi u konačnu godišnju premiju za stavku 4.</t>
  </si>
  <si>
    <t>Sve popuste i doplatke/troškove ugraditi u konačnu godišnju premiju za stavku 5.</t>
  </si>
  <si>
    <t>Sve popuste i doplatke/troškove ugraditi u konačnu godišnju premiju za stavku 6.</t>
  </si>
  <si>
    <t>Sve popuste i doplatke/troškove ugraditi u konačnu godišnju premiju za stavku 7.</t>
  </si>
  <si>
    <t>Sva vanjska / unutarnja stakla, pomična / nepomična stakla</t>
  </si>
  <si>
    <t>Sve vrste stakala i drugih staklenih predmeta, te sanitarna keramika</t>
  </si>
  <si>
    <t>Ručni unos u sva žuta polja</t>
  </si>
  <si>
    <t xml:space="preserve">Punionica za el.vozila </t>
  </si>
  <si>
    <t>KNJIG. NABAVNA VRIJEDNOST / NNV eur</t>
  </si>
  <si>
    <t>EUR</t>
  </si>
  <si>
    <t>Lokacija III</t>
  </si>
  <si>
    <t>Lokacija IV</t>
  </si>
  <si>
    <t>Lokacija V</t>
  </si>
  <si>
    <t>I - Upravna zgrada, skladište, garaže i radiona</t>
  </si>
  <si>
    <t>III - Mrtvačnica na katoličkom groblju u Šarengradu (vl. Crkva)</t>
  </si>
  <si>
    <t>V - Reciklažno dvorište u Iloku (vlasnik Grad Ilok)</t>
  </si>
  <si>
    <t>II - Mrtvačnica na katoličkom groblju u Iloku (vlasnik Grad Ilok)</t>
  </si>
  <si>
    <t>IV - Mrtvačnica na katoličkom groblju u Bapskoj (vl. Grad Ilok)</t>
  </si>
  <si>
    <t xml:space="preserve">Fiksni čitač čipova </t>
  </si>
  <si>
    <t xml:space="preserve">Kresač visokih grana </t>
  </si>
  <si>
    <t>Motorna kosilica mb 650</t>
  </si>
  <si>
    <t xml:space="preserve">Kosilica -traktorska </t>
  </si>
  <si>
    <t xml:space="preserve">Wacker vibro ploča </t>
  </si>
  <si>
    <t xml:space="preserve">Mrtvačnica na katoličkom groblju u Iloku </t>
  </si>
  <si>
    <t>GRAD ILOK</t>
  </si>
  <si>
    <t>ADRESA LOKACIJE</t>
  </si>
  <si>
    <t>OPIS LOKACIJE</t>
  </si>
  <si>
    <t>Nabavna vrijednost EUR</t>
  </si>
  <si>
    <t>Stanje na inventuri 31.12.2025.</t>
  </si>
  <si>
    <t>Grupa predmeta osiguranja</t>
  </si>
  <si>
    <t>Ukupni zbroj EUR</t>
  </si>
  <si>
    <t>Upravna zgrada (nova_2008.) + gospodarske zgrade + ograda, kapija, parking, pj. staza, punionica el. vozila</t>
  </si>
  <si>
    <t>Namještaj (stolovi, ormari, vješalice, stolice)</t>
  </si>
  <si>
    <t>Blok kuhinja s aparatima (kuhalo, napa, frižider, perilica)</t>
  </si>
  <si>
    <t>Mrtvačnica na katoličkom groblju u Iloku</t>
  </si>
  <si>
    <t>Skraćeni opis predmeta osiguranja - po lokacijama I - V:</t>
  </si>
  <si>
    <r>
      <t>Osnovne opasnosti:</t>
    </r>
    <r>
      <rPr>
        <b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>7 standard./osnovnih požarnih opasnosti</t>
    </r>
  </si>
  <si>
    <t xml:space="preserve">    na javnim površinama i dostupnih s javnih površina        -----</t>
  </si>
  <si>
    <t>TENDER (TROŠKOVNIK) ZA OSIGURANJE IMOVINE, JAVNE I PROFESIONALNE ODGOVORNOSTI TE KOLEKT. NEZGODE - ZA POTREBE OSIGURANJA U 2026.-2027. GODINI /// POSTUPAK JEDNOSTAVNE NABAVE</t>
  </si>
  <si>
    <t>=132.723/132.723 EUR - prema trećima i prema djelatnicima</t>
  </si>
  <si>
    <t>UKUPNI PRIHOD_ 2025.</t>
  </si>
  <si>
    <t>NETO PLATNI FOND_2025.</t>
  </si>
  <si>
    <t>34 (prosjek za 2025.) / 31 (na dan 31.12.2025.)</t>
  </si>
  <si>
    <r>
      <t>NAPOMENA_1:</t>
    </r>
    <r>
      <rPr>
        <b/>
        <sz val="11"/>
        <color indexed="10"/>
        <rFont val="Calibri"/>
        <family val="2"/>
        <charset val="1"/>
      </rPr>
      <t xml:space="preserve"> ZA OBA RIZIKA - BEZ UGOVORENE FRANŠIZE</t>
    </r>
  </si>
  <si>
    <t>UKUPNI PRIHOD_2025. (samo od obavljanja pogrebničke djelatnosti)</t>
  </si>
  <si>
    <t>BROJ ZAPOSLENIH_34 (prosjek za 2025.) / 31 (na 31.12.2025.)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</si>
</sst>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* #,##0.00&quot;      &quot;;\-* #,##0.00&quot;      &quot;;* \-#&quot;      &quot;;@\ "/>
    <numFmt numFmtId="166" formatCode="_-* #,##0.00\ _k_n_-;\-* #,##0.00\ _k_n_-;_-* &quot;-&quot;??\ _k_n_-;_-@_-"/>
    <numFmt numFmtId="167" formatCode="#,##0.00\ [$€-1];[Red]\-#,##0.00\ [$€-1]"/>
  </numFmts>
  <fonts count="48" x14ac:knownFonts="1"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1"/>
    </font>
    <font>
      <sz val="10"/>
      <name val="Calibri"/>
      <family val="2"/>
      <charset val="1"/>
    </font>
    <font>
      <sz val="16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u/>
      <sz val="11"/>
      <name val="Calibri"/>
      <family val="2"/>
      <charset val="1"/>
    </font>
    <font>
      <sz val="11"/>
      <name val="Calibri"/>
      <family val="2"/>
      <charset val="1"/>
    </font>
    <font>
      <b/>
      <u/>
      <sz val="11"/>
      <color indexed="10"/>
      <name val="Calibri"/>
      <family val="2"/>
      <charset val="1"/>
    </font>
    <font>
      <u/>
      <sz val="11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3366"/>
      <name val="Calibri"/>
      <family val="2"/>
      <charset val="238"/>
      <scheme val="minor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238"/>
      <scheme val="minor"/>
    </font>
    <font>
      <sz val="8"/>
      <name val="Calibri"/>
      <family val="2"/>
      <charset val="204"/>
    </font>
    <font>
      <sz val="10"/>
      <color rgb="FFFFFF00"/>
      <name val="Calibri"/>
      <family val="2"/>
      <charset val="238"/>
    </font>
    <font>
      <sz val="11"/>
      <name val="Calibri"/>
      <family val="2"/>
    </font>
    <font>
      <i/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43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55"/>
      </patternFill>
    </fill>
    <fill>
      <patternFill patternType="solid">
        <fgColor indexed="41"/>
        <bgColor indexed="27"/>
      </patternFill>
    </fill>
    <fill>
      <patternFill patternType="solid">
        <fgColor indexed="55"/>
        <bgColor indexed="22"/>
      </patternFill>
    </fill>
    <fill>
      <patternFill patternType="solid">
        <fgColor rgb="FFBFD1E7"/>
        <bgColor rgb="FFD9D9D9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2" fillId="2" borderId="0" applyNumberFormat="0" applyBorder="0" applyAlignment="0" applyProtection="0"/>
    <xf numFmtId="0" fontId="6" fillId="3" borderId="0" applyNumberFormat="0" applyBorder="0" applyAlignment="0" applyProtection="0"/>
    <xf numFmtId="0" fontId="32" fillId="3" borderId="0" applyNumberFormat="0" applyBorder="0" applyAlignment="0" applyProtection="0"/>
    <xf numFmtId="0" fontId="5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0" borderId="0" applyNumberFormat="0" applyFill="0" applyBorder="0" applyAlignment="0" applyProtection="0"/>
    <xf numFmtId="0" fontId="29" fillId="6" borderId="0" applyNumberFormat="0" applyBorder="0" applyAlignment="0" applyProtection="0"/>
    <xf numFmtId="165" fontId="8" fillId="0" borderId="0" applyBorder="0" applyProtection="0"/>
    <xf numFmtId="0" fontId="4" fillId="7" borderId="0" applyNumberFormat="0" applyBorder="0" applyAlignment="0" applyProtection="0"/>
    <xf numFmtId="0" fontId="30" fillId="7" borderId="0" applyNumberFormat="0" applyBorder="0" applyAlignment="0" applyProtection="0"/>
    <xf numFmtId="0" fontId="8" fillId="0" borderId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7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25" fillId="9" borderId="1" applyNumberFormat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11" fillId="0" borderId="0" xfId="22" applyFont="1"/>
    <xf numFmtId="4" fontId="11" fillId="0" borderId="0" xfId="22" applyNumberFormat="1" applyFont="1"/>
    <xf numFmtId="0" fontId="12" fillId="0" borderId="0" xfId="22" applyFont="1"/>
    <xf numFmtId="4" fontId="12" fillId="0" borderId="0" xfId="22" applyNumberFormat="1" applyFont="1" applyAlignment="1">
      <alignment horizontal="right" vertical="center"/>
    </xf>
    <xf numFmtId="4" fontId="12" fillId="0" borderId="0" xfId="22" applyNumberFormat="1" applyFont="1"/>
    <xf numFmtId="49" fontId="12" fillId="0" borderId="0" xfId="22" applyNumberFormat="1" applyFont="1" applyAlignment="1">
      <alignment horizontal="right" vertical="center"/>
    </xf>
    <xf numFmtId="49" fontId="12" fillId="0" borderId="0" xfId="22" applyNumberFormat="1" applyFont="1" applyAlignment="1">
      <alignment vertical="center"/>
    </xf>
    <xf numFmtId="0" fontId="15" fillId="0" borderId="0" xfId="22" applyFont="1" applyAlignment="1">
      <alignment vertical="center"/>
    </xf>
    <xf numFmtId="0" fontId="11" fillId="0" borderId="0" xfId="24" applyFont="1"/>
    <xf numFmtId="0" fontId="19" fillId="0" borderId="2" xfId="22" applyFont="1" applyBorder="1"/>
    <xf numFmtId="0" fontId="16" fillId="0" borderId="3" xfId="22" applyFont="1" applyBorder="1"/>
    <xf numFmtId="0" fontId="16" fillId="0" borderId="2" xfId="22" applyFont="1" applyBorder="1"/>
    <xf numFmtId="1" fontId="11" fillId="0" borderId="0" xfId="22" applyNumberFormat="1" applyFont="1"/>
    <xf numFmtId="49" fontId="18" fillId="0" borderId="4" xfId="22" applyNumberFormat="1" applyFont="1" applyBorder="1" applyAlignment="1">
      <alignment horizontal="left" wrapText="1"/>
    </xf>
    <xf numFmtId="49" fontId="16" fillId="0" borderId="2" xfId="22" applyNumberFormat="1" applyFont="1" applyBorder="1" applyAlignment="1">
      <alignment horizontal="left"/>
    </xf>
    <xf numFmtId="0" fontId="18" fillId="0" borderId="3" xfId="22" applyFont="1" applyBorder="1"/>
    <xf numFmtId="49" fontId="18" fillId="0" borderId="4" xfId="26" applyNumberFormat="1" applyFont="1" applyBorder="1"/>
    <xf numFmtId="49" fontId="19" fillId="0" borderId="2" xfId="22" applyNumberFormat="1" applyFont="1" applyBorder="1" applyAlignment="1">
      <alignment horizontal="left" vertical="top" wrapText="1"/>
    </xf>
    <xf numFmtId="49" fontId="16" fillId="0" borderId="2" xfId="22" applyNumberFormat="1" applyFont="1" applyBorder="1" applyAlignment="1">
      <alignment horizontal="left" vertical="top" wrapText="1"/>
    </xf>
    <xf numFmtId="49" fontId="18" fillId="0" borderId="4" xfId="26" applyNumberFormat="1" applyFont="1" applyBorder="1" applyAlignment="1">
      <alignment wrapText="1"/>
    </xf>
    <xf numFmtId="49" fontId="16" fillId="0" borderId="2" xfId="24" applyNumberFormat="1" applyFont="1" applyBorder="1"/>
    <xf numFmtId="0" fontId="39" fillId="0" borderId="0" xfId="0" applyFont="1" applyAlignment="1">
      <alignment horizontal="center"/>
    </xf>
    <xf numFmtId="49" fontId="18" fillId="0" borderId="9" xfId="22" applyNumberFormat="1" applyFont="1" applyBorder="1"/>
    <xf numFmtId="4" fontId="18" fillId="0" borderId="9" xfId="22" applyNumberFormat="1" applyFont="1" applyBorder="1"/>
    <xf numFmtId="49" fontId="18" fillId="0" borderId="10" xfId="0" applyNumberFormat="1" applyFont="1" applyBorder="1"/>
    <xf numFmtId="4" fontId="18" fillId="0" borderId="10" xfId="22" applyNumberFormat="1" applyFont="1" applyBorder="1"/>
    <xf numFmtId="2" fontId="0" fillId="0" borderId="0" xfId="0" applyNumberFormat="1" applyAlignment="1">
      <alignment horizontal="right"/>
    </xf>
    <xf numFmtId="49" fontId="18" fillId="0" borderId="7" xfId="0" applyNumberFormat="1" applyFont="1" applyBorder="1" applyAlignment="1">
      <alignment vertical="center"/>
    </xf>
    <xf numFmtId="0" fontId="40" fillId="0" borderId="8" xfId="0" applyFont="1" applyBorder="1" applyAlignment="1">
      <alignment horizontal="right" vertical="center"/>
    </xf>
    <xf numFmtId="4" fontId="37" fillId="16" borderId="11" xfId="0" applyNumberFormat="1" applyFont="1" applyFill="1" applyBorder="1" applyAlignment="1">
      <alignment horizontal="right" vertical="center"/>
    </xf>
    <xf numFmtId="0" fontId="14" fillId="0" borderId="12" xfId="22" applyFont="1" applyBorder="1" applyAlignment="1">
      <alignment horizontal="center" wrapText="1"/>
    </xf>
    <xf numFmtId="49" fontId="14" fillId="0" borderId="14" xfId="22" applyNumberFormat="1" applyFont="1" applyBorder="1" applyAlignment="1">
      <alignment horizontal="center" vertical="center"/>
    </xf>
    <xf numFmtId="49" fontId="14" fillId="0" borderId="15" xfId="22" applyNumberFormat="1" applyFont="1" applyBorder="1" applyAlignment="1">
      <alignment horizontal="center" vertical="center"/>
    </xf>
    <xf numFmtId="4" fontId="14" fillId="0" borderId="15" xfId="22" applyNumberFormat="1" applyFont="1" applyBorder="1" applyAlignment="1">
      <alignment horizontal="center" vertical="center" wrapText="1"/>
    </xf>
    <xf numFmtId="49" fontId="14" fillId="0" borderId="17" xfId="22" applyNumberFormat="1" applyFont="1" applyBorder="1" applyAlignment="1">
      <alignment horizontal="center"/>
    </xf>
    <xf numFmtId="49" fontId="16" fillId="0" borderId="17" xfId="22" applyNumberFormat="1" applyFont="1" applyBorder="1" applyAlignment="1">
      <alignment horizontal="center"/>
    </xf>
    <xf numFmtId="49" fontId="18" fillId="0" borderId="17" xfId="22" applyNumberFormat="1" applyFont="1" applyBorder="1"/>
    <xf numFmtId="49" fontId="16" fillId="0" borderId="17" xfId="24" applyNumberFormat="1" applyFont="1" applyBorder="1" applyAlignment="1">
      <alignment horizontal="left"/>
    </xf>
    <xf numFmtId="49" fontId="16" fillId="0" borderId="18" xfId="24" applyNumberFormat="1" applyFont="1" applyBorder="1" applyAlignment="1">
      <alignment horizontal="left"/>
    </xf>
    <xf numFmtId="49" fontId="16" fillId="0" borderId="19" xfId="22" applyNumberFormat="1" applyFont="1" applyBorder="1" applyAlignment="1">
      <alignment horizontal="left"/>
    </xf>
    <xf numFmtId="0" fontId="40" fillId="0" borderId="20" xfId="0" applyFont="1" applyBorder="1" applyAlignment="1">
      <alignment horizontal="right" vertical="center"/>
    </xf>
    <xf numFmtId="4" fontId="14" fillId="0" borderId="16" xfId="22" applyNumberFormat="1" applyFont="1" applyBorder="1" applyAlignment="1">
      <alignment horizontal="center" vertical="center"/>
    </xf>
    <xf numFmtId="49" fontId="16" fillId="0" borderId="17" xfId="22" applyNumberFormat="1" applyFont="1" applyBorder="1" applyAlignment="1">
      <alignment horizontal="left"/>
    </xf>
    <xf numFmtId="49" fontId="16" fillId="0" borderId="17" xfId="24" applyNumberFormat="1" applyFont="1" applyBorder="1" applyAlignment="1">
      <alignment horizontal="center"/>
    </xf>
    <xf numFmtId="4" fontId="17" fillId="0" borderId="21" xfId="24" applyNumberFormat="1" applyFont="1" applyBorder="1" applyAlignment="1">
      <alignment horizontal="right"/>
    </xf>
    <xf numFmtId="49" fontId="16" fillId="0" borderId="22" xfId="22" applyNumberFormat="1" applyFont="1" applyBorder="1" applyAlignment="1">
      <alignment horizontal="left"/>
    </xf>
    <xf numFmtId="4" fontId="37" fillId="16" borderId="23" xfId="0" applyNumberFormat="1" applyFont="1" applyFill="1" applyBorder="1" applyAlignment="1">
      <alignment horizontal="right" vertical="center"/>
    </xf>
    <xf numFmtId="0" fontId="18" fillId="0" borderId="17" xfId="22" applyFont="1" applyBorder="1"/>
    <xf numFmtId="49" fontId="14" fillId="0" borderId="14" xfId="24" applyNumberFormat="1" applyFont="1" applyBorder="1" applyAlignment="1">
      <alignment horizontal="center" vertical="center"/>
    </xf>
    <xf numFmtId="49" fontId="14" fillId="0" borderId="15" xfId="24" applyNumberFormat="1" applyFont="1" applyBorder="1" applyAlignment="1">
      <alignment horizontal="center" vertical="center"/>
    </xf>
    <xf numFmtId="4" fontId="14" fillId="0" borderId="15" xfId="24" applyNumberFormat="1" applyFont="1" applyBorder="1" applyAlignment="1">
      <alignment horizontal="center" vertical="center"/>
    </xf>
    <xf numFmtId="4" fontId="14" fillId="0" borderId="24" xfId="24" applyNumberFormat="1" applyFont="1" applyBorder="1" applyAlignment="1">
      <alignment horizontal="center" vertical="center"/>
    </xf>
    <xf numFmtId="49" fontId="16" fillId="0" borderId="17" xfId="26" applyNumberFormat="1" applyFont="1" applyBorder="1" applyAlignment="1">
      <alignment horizontal="left"/>
    </xf>
    <xf numFmtId="49" fontId="41" fillId="0" borderId="26" xfId="24" applyNumberFormat="1" applyFont="1" applyBorder="1" applyAlignment="1">
      <alignment horizontal="left"/>
    </xf>
    <xf numFmtId="49" fontId="18" fillId="0" borderId="27" xfId="0" applyNumberFormat="1" applyFont="1" applyBorder="1" applyAlignment="1">
      <alignment vertical="center"/>
    </xf>
    <xf numFmtId="0" fontId="40" fillId="0" borderId="28" xfId="0" applyFont="1" applyBorder="1" applyAlignment="1">
      <alignment horizontal="right" vertical="center"/>
    </xf>
    <xf numFmtId="4" fontId="37" fillId="16" borderId="29" xfId="0" applyNumberFormat="1" applyFont="1" applyFill="1" applyBorder="1" applyAlignment="1">
      <alignment horizontal="right" vertical="center"/>
    </xf>
    <xf numFmtId="49" fontId="18" fillId="0" borderId="3" xfId="26" applyNumberFormat="1" applyFont="1" applyBorder="1"/>
    <xf numFmtId="3" fontId="16" fillId="0" borderId="31" xfId="24" applyNumberFormat="1" applyFont="1" applyBorder="1" applyAlignment="1">
      <alignment horizontal="left"/>
    </xf>
    <xf numFmtId="49" fontId="18" fillId="0" borderId="3" xfId="22" applyNumberFormat="1" applyFont="1" applyBorder="1"/>
    <xf numFmtId="49" fontId="14" fillId="11" borderId="33" xfId="24" applyNumberFormat="1" applyFont="1" applyFill="1" applyBorder="1" applyAlignment="1">
      <alignment horizontal="right"/>
    </xf>
    <xf numFmtId="4" fontId="18" fillId="11" borderId="34" xfId="24" applyNumberFormat="1" applyFont="1" applyFill="1" applyBorder="1" applyAlignment="1">
      <alignment horizontal="right"/>
    </xf>
    <xf numFmtId="49" fontId="18" fillId="0" borderId="30" xfId="22" applyNumberFormat="1" applyFont="1" applyBorder="1" applyAlignment="1">
      <alignment horizontal="left"/>
    </xf>
    <xf numFmtId="4" fontId="18" fillId="0" borderId="30" xfId="22" applyNumberFormat="1" applyFont="1" applyBorder="1"/>
    <xf numFmtId="49" fontId="18" fillId="0" borderId="35" xfId="22" applyNumberFormat="1" applyFont="1" applyBorder="1" applyAlignment="1">
      <alignment horizontal="left"/>
    </xf>
    <xf numFmtId="4" fontId="18" fillId="0" borderId="35" xfId="22" applyNumberFormat="1" applyFont="1" applyBorder="1"/>
    <xf numFmtId="49" fontId="18" fillId="0" borderId="36" xfId="22" applyNumberFormat="1" applyFont="1" applyBorder="1" applyAlignment="1">
      <alignment horizontal="left"/>
    </xf>
    <xf numFmtId="4" fontId="18" fillId="0" borderId="36" xfId="22" applyNumberFormat="1" applyFont="1" applyBorder="1"/>
    <xf numFmtId="49" fontId="18" fillId="0" borderId="37" xfId="22" applyNumberFormat="1" applyFont="1" applyBorder="1" applyAlignment="1">
      <alignment horizontal="left"/>
    </xf>
    <xf numFmtId="4" fontId="18" fillId="0" borderId="37" xfId="22" applyNumberFormat="1" applyFont="1" applyBorder="1"/>
    <xf numFmtId="0" fontId="16" fillId="0" borderId="3" xfId="24" applyFont="1" applyBorder="1"/>
    <xf numFmtId="4" fontId="18" fillId="10" borderId="38" xfId="26" applyNumberFormat="1" applyFont="1" applyFill="1" applyBorder="1" applyAlignment="1">
      <alignment horizontal="right"/>
    </xf>
    <xf numFmtId="49" fontId="18" fillId="0" borderId="10" xfId="26" applyNumberFormat="1" applyFont="1" applyBorder="1" applyAlignment="1">
      <alignment horizontal="left" vertical="center"/>
    </xf>
    <xf numFmtId="4" fontId="18" fillId="0" borderId="10" xfId="26" applyNumberFormat="1" applyFont="1" applyBorder="1" applyAlignment="1">
      <alignment horizontal="right" vertical="center"/>
    </xf>
    <xf numFmtId="4" fontId="18" fillId="10" borderId="39" xfId="26" applyNumberFormat="1" applyFont="1" applyFill="1" applyBorder="1" applyAlignment="1">
      <alignment horizontal="right"/>
    </xf>
    <xf numFmtId="49" fontId="18" fillId="0" borderId="40" xfId="22" applyNumberFormat="1" applyFont="1" applyBorder="1" applyAlignment="1">
      <alignment horizontal="left"/>
    </xf>
    <xf numFmtId="49" fontId="18" fillId="0" borderId="41" xfId="22" applyNumberFormat="1" applyFont="1" applyBorder="1" applyAlignment="1">
      <alignment horizontal="left"/>
    </xf>
    <xf numFmtId="4" fontId="18" fillId="10" borderId="38" xfId="22" applyNumberFormat="1" applyFont="1" applyFill="1" applyBorder="1" applyAlignment="1">
      <alignment horizontal="right"/>
    </xf>
    <xf numFmtId="4" fontId="18" fillId="0" borderId="42" xfId="22" applyNumberFormat="1" applyFont="1" applyBorder="1"/>
    <xf numFmtId="4" fontId="14" fillId="11" borderId="34" xfId="22" applyNumberFormat="1" applyFont="1" applyFill="1" applyBorder="1"/>
    <xf numFmtId="4" fontId="18" fillId="0" borderId="43" xfId="22" applyNumberFormat="1" applyFont="1" applyBorder="1"/>
    <xf numFmtId="4" fontId="18" fillId="0" borderId="44" xfId="22" applyNumberFormat="1" applyFont="1" applyBorder="1"/>
    <xf numFmtId="4" fontId="18" fillId="0" borderId="45" xfId="22" applyNumberFormat="1" applyFont="1" applyBorder="1"/>
    <xf numFmtId="49" fontId="14" fillId="0" borderId="42" xfId="22" applyNumberFormat="1" applyFont="1" applyBorder="1" applyAlignment="1">
      <alignment horizontal="left"/>
    </xf>
    <xf numFmtId="49" fontId="14" fillId="11" borderId="33" xfId="22" applyNumberFormat="1" applyFont="1" applyFill="1" applyBorder="1" applyAlignment="1">
      <alignment horizontal="right"/>
    </xf>
    <xf numFmtId="49" fontId="18" fillId="0" borderId="43" xfId="22" applyNumberFormat="1" applyFont="1" applyBorder="1" applyAlignment="1">
      <alignment horizontal="left"/>
    </xf>
    <xf numFmtId="49" fontId="18" fillId="0" borderId="44" xfId="22" applyNumberFormat="1" applyFont="1" applyBorder="1" applyAlignment="1">
      <alignment horizontal="left"/>
    </xf>
    <xf numFmtId="4" fontId="18" fillId="0" borderId="46" xfId="22" applyNumberFormat="1" applyFont="1" applyBorder="1"/>
    <xf numFmtId="49" fontId="14" fillId="0" borderId="47" xfId="22" applyNumberFormat="1" applyFont="1" applyBorder="1" applyAlignment="1">
      <alignment horizontal="left"/>
    </xf>
    <xf numFmtId="49" fontId="14" fillId="11" borderId="3" xfId="22" applyNumberFormat="1" applyFont="1" applyFill="1" applyBorder="1" applyAlignment="1">
      <alignment horizontal="right"/>
    </xf>
    <xf numFmtId="4" fontId="14" fillId="0" borderId="48" xfId="22" applyNumberFormat="1" applyFont="1" applyBorder="1" applyAlignment="1">
      <alignment horizontal="left"/>
    </xf>
    <xf numFmtId="4" fontId="18" fillId="0" borderId="47" xfId="22" applyNumberFormat="1" applyFont="1" applyBorder="1" applyAlignment="1">
      <alignment horizontal="right"/>
    </xf>
    <xf numFmtId="49" fontId="18" fillId="0" borderId="43" xfId="22" applyNumberFormat="1" applyFont="1" applyBorder="1"/>
    <xf numFmtId="49" fontId="18" fillId="0" borderId="44" xfId="22" applyNumberFormat="1" applyFont="1" applyBorder="1"/>
    <xf numFmtId="4" fontId="18" fillId="0" borderId="32" xfId="24" applyNumberFormat="1" applyFont="1" applyBorder="1" applyAlignment="1">
      <alignment horizontal="right"/>
    </xf>
    <xf numFmtId="4" fontId="14" fillId="11" borderId="34" xfId="24" applyNumberFormat="1" applyFont="1" applyFill="1" applyBorder="1" applyAlignment="1">
      <alignment horizontal="right"/>
    </xf>
    <xf numFmtId="4" fontId="14" fillId="0" borderId="43" xfId="24" applyNumberFormat="1" applyFont="1" applyBorder="1"/>
    <xf numFmtId="4" fontId="18" fillId="0" borderId="49" xfId="24" applyNumberFormat="1" applyFont="1" applyBorder="1"/>
    <xf numFmtId="4" fontId="18" fillId="0" borderId="44" xfId="24" applyNumberFormat="1" applyFont="1" applyBorder="1"/>
    <xf numFmtId="4" fontId="18" fillId="0" borderId="50" xfId="22" applyNumberFormat="1" applyFont="1" applyBorder="1"/>
    <xf numFmtId="4" fontId="18" fillId="0" borderId="51" xfId="22" applyNumberFormat="1" applyFont="1" applyBorder="1"/>
    <xf numFmtId="4" fontId="18" fillId="0" borderId="52" xfId="22" applyNumberFormat="1" applyFont="1" applyBorder="1"/>
    <xf numFmtId="49" fontId="18" fillId="0" borderId="53" xfId="22" applyNumberFormat="1" applyFont="1" applyBorder="1" applyAlignment="1">
      <alignment horizontal="left"/>
    </xf>
    <xf numFmtId="49" fontId="18" fillId="0" borderId="30" xfId="22" applyNumberFormat="1" applyFont="1" applyBorder="1" applyAlignment="1">
      <alignment wrapText="1"/>
    </xf>
    <xf numFmtId="4" fontId="18" fillId="0" borderId="30" xfId="22" applyNumberFormat="1" applyFont="1" applyBorder="1" applyAlignment="1">
      <alignment horizontal="right"/>
    </xf>
    <xf numFmtId="49" fontId="14" fillId="0" borderId="3" xfId="22" applyNumberFormat="1" applyFont="1" applyBorder="1" applyAlignment="1">
      <alignment horizontal="left"/>
    </xf>
    <xf numFmtId="0" fontId="37" fillId="17" borderId="30" xfId="22" applyFont="1" applyFill="1" applyBorder="1" applyAlignment="1">
      <alignment vertical="center"/>
    </xf>
    <xf numFmtId="0" fontId="38" fillId="17" borderId="30" xfId="22" applyFont="1" applyFill="1" applyBorder="1" applyAlignment="1">
      <alignment vertical="center"/>
    </xf>
    <xf numFmtId="0" fontId="38" fillId="17" borderId="30" xfId="22" applyFont="1" applyFill="1" applyBorder="1" applyAlignment="1">
      <alignment horizontal="left" vertical="center"/>
    </xf>
    <xf numFmtId="49" fontId="38" fillId="17" borderId="30" xfId="22" applyNumberFormat="1" applyFont="1" applyFill="1" applyBorder="1" applyAlignment="1">
      <alignment vertical="center"/>
    </xf>
    <xf numFmtId="4" fontId="42" fillId="18" borderId="54" xfId="0" applyNumberFormat="1" applyFont="1" applyFill="1" applyBorder="1"/>
    <xf numFmtId="4" fontId="42" fillId="18" borderId="55" xfId="0" applyNumberFormat="1" applyFont="1" applyFill="1" applyBorder="1"/>
    <xf numFmtId="4" fontId="18" fillId="19" borderId="56" xfId="0" applyNumberFormat="1" applyFont="1" applyFill="1" applyBorder="1" applyAlignment="1">
      <alignment horizontal="right"/>
    </xf>
    <xf numFmtId="4" fontId="42" fillId="18" borderId="21" xfId="0" applyNumberFormat="1" applyFont="1" applyFill="1" applyBorder="1"/>
    <xf numFmtId="166" fontId="11" fillId="0" borderId="0" xfId="22" applyNumberFormat="1" applyFont="1"/>
    <xf numFmtId="0" fontId="39" fillId="0" borderId="0" xfId="0" applyFont="1" applyAlignment="1">
      <alignment horizontal="left"/>
    </xf>
    <xf numFmtId="49" fontId="16" fillId="0" borderId="57" xfId="22" applyNumberFormat="1" applyFont="1" applyBorder="1" applyAlignment="1">
      <alignment horizontal="left"/>
    </xf>
    <xf numFmtId="4" fontId="42" fillId="18" borderId="60" xfId="0" applyNumberFormat="1" applyFont="1" applyFill="1" applyBorder="1"/>
    <xf numFmtId="4" fontId="42" fillId="18" borderId="61" xfId="0" applyNumberFormat="1" applyFont="1" applyFill="1" applyBorder="1"/>
    <xf numFmtId="4" fontId="42" fillId="18" borderId="55" xfId="0" applyNumberFormat="1" applyFont="1" applyFill="1" applyBorder="1" applyAlignment="1">
      <alignment horizontal="right"/>
    </xf>
    <xf numFmtId="4" fontId="42" fillId="18" borderId="61" xfId="0" applyNumberFormat="1" applyFont="1" applyFill="1" applyBorder="1" applyAlignment="1">
      <alignment horizontal="right"/>
    </xf>
    <xf numFmtId="0" fontId="44" fillId="15" borderId="13" xfId="22" applyFont="1" applyFill="1" applyBorder="1" applyAlignment="1">
      <alignment horizontal="center" vertical="center" wrapText="1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4" fontId="45" fillId="0" borderId="0" xfId="0" applyNumberFormat="1" applyFont="1"/>
    <xf numFmtId="49" fontId="14" fillId="0" borderId="63" xfId="22" applyNumberFormat="1" applyFont="1" applyBorder="1" applyAlignment="1">
      <alignment horizontal="center" vertical="center"/>
    </xf>
    <xf numFmtId="4" fontId="14" fillId="0" borderId="25" xfId="22" applyNumberFormat="1" applyFont="1" applyBorder="1" applyAlignment="1">
      <alignment horizontal="center" vertical="center"/>
    </xf>
    <xf numFmtId="4" fontId="14" fillId="11" borderId="62" xfId="22" applyNumberFormat="1" applyFont="1" applyFill="1" applyBorder="1" applyAlignment="1">
      <alignment horizontal="right"/>
    </xf>
    <xf numFmtId="49" fontId="18" fillId="0" borderId="35" xfId="22" applyNumberFormat="1" applyFont="1" applyBorder="1"/>
    <xf numFmtId="4" fontId="18" fillId="0" borderId="35" xfId="22" applyNumberFormat="1" applyFont="1" applyBorder="1" applyAlignment="1">
      <alignment horizontal="right"/>
    </xf>
    <xf numFmtId="49" fontId="18" fillId="0" borderId="36" xfId="22" applyNumberFormat="1" applyFont="1" applyBorder="1"/>
    <xf numFmtId="4" fontId="18" fillId="0" borderId="36" xfId="22" applyNumberFormat="1" applyFont="1" applyBorder="1" applyAlignment="1">
      <alignment horizontal="right"/>
    </xf>
    <xf numFmtId="49" fontId="18" fillId="0" borderId="37" xfId="22" applyNumberFormat="1" applyFont="1" applyBorder="1"/>
    <xf numFmtId="4" fontId="18" fillId="0" borderId="63" xfId="22" applyNumberFormat="1" applyFont="1" applyBorder="1" applyAlignment="1">
      <alignment horizontal="right"/>
    </xf>
    <xf numFmtId="4" fontId="14" fillId="0" borderId="25" xfId="22" applyNumberFormat="1" applyFont="1" applyBorder="1" applyAlignment="1">
      <alignment horizontal="left"/>
    </xf>
    <xf numFmtId="4" fontId="18" fillId="0" borderId="64" xfId="22" applyNumberFormat="1" applyFont="1" applyBorder="1" applyAlignment="1">
      <alignment horizontal="right"/>
    </xf>
    <xf numFmtId="4" fontId="18" fillId="0" borderId="65" xfId="22" applyNumberFormat="1" applyFont="1" applyBorder="1" applyAlignment="1">
      <alignment horizontal="right"/>
    </xf>
    <xf numFmtId="4" fontId="18" fillId="0" borderId="37" xfId="22" applyNumberFormat="1" applyFont="1" applyBorder="1" applyAlignment="1">
      <alignment horizontal="right"/>
    </xf>
    <xf numFmtId="4" fontId="18" fillId="0" borderId="66" xfId="22" applyNumberFormat="1" applyFont="1" applyBorder="1" applyAlignment="1">
      <alignment horizontal="right"/>
    </xf>
    <xf numFmtId="4" fontId="18" fillId="0" borderId="49" xfId="22" applyNumberFormat="1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35" fillId="0" borderId="0" xfId="0" applyFont="1" applyAlignment="1">
      <alignment horizontal="center" vertical="center"/>
    </xf>
    <xf numFmtId="0" fontId="46" fillId="17" borderId="0" xfId="0" applyFont="1" applyFill="1"/>
    <xf numFmtId="4" fontId="35" fillId="17" borderId="30" xfId="0" applyNumberFormat="1" applyFont="1" applyFill="1" applyBorder="1"/>
    <xf numFmtId="164" fontId="35" fillId="0" borderId="30" xfId="0" applyNumberFormat="1" applyFont="1" applyBorder="1"/>
    <xf numFmtId="0" fontId="0" fillId="0" borderId="30" xfId="0" applyBorder="1" applyAlignment="1">
      <alignment horizontal="center" vertical="center"/>
    </xf>
    <xf numFmtId="0" fontId="47" fillId="17" borderId="0" xfId="0" applyFont="1" applyFill="1" applyAlignment="1">
      <alignment horizontal="left"/>
    </xf>
    <xf numFmtId="164" fontId="35" fillId="17" borderId="30" xfId="0" applyNumberFormat="1" applyFont="1" applyFill="1" applyBorder="1" applyAlignment="1">
      <alignment horizontal="right"/>
    </xf>
    <xf numFmtId="164" fontId="0" fillId="20" borderId="0" xfId="0" applyNumberFormat="1" applyFill="1"/>
    <xf numFmtId="49" fontId="14" fillId="0" borderId="67" xfId="22" applyNumberFormat="1" applyFont="1" applyBorder="1" applyAlignment="1">
      <alignment horizontal="center" vertical="center"/>
    </xf>
    <xf numFmtId="49" fontId="14" fillId="0" borderId="68" xfId="22" applyNumberFormat="1" applyFont="1" applyBorder="1" applyAlignment="1">
      <alignment horizontal="center" vertical="center"/>
    </xf>
    <xf numFmtId="4" fontId="14" fillId="0" borderId="68" xfId="22" applyNumberFormat="1" applyFont="1" applyBorder="1" applyAlignment="1">
      <alignment horizontal="center" vertical="center" wrapText="1"/>
    </xf>
    <xf numFmtId="4" fontId="14" fillId="0" borderId="69" xfId="22" applyNumberFormat="1" applyFont="1" applyBorder="1" applyAlignment="1">
      <alignment horizontal="center" vertical="center"/>
    </xf>
    <xf numFmtId="49" fontId="13" fillId="10" borderId="70" xfId="22" applyNumberFormat="1" applyFont="1" applyFill="1" applyBorder="1" applyAlignment="1">
      <alignment horizontal="center"/>
    </xf>
    <xf numFmtId="49" fontId="13" fillId="10" borderId="71" xfId="22" applyNumberFormat="1" applyFont="1" applyFill="1" applyBorder="1"/>
    <xf numFmtId="49" fontId="14" fillId="0" borderId="72" xfId="22" applyNumberFormat="1" applyFont="1" applyBorder="1" applyAlignment="1">
      <alignment horizontal="left"/>
    </xf>
    <xf numFmtId="49" fontId="14" fillId="0" borderId="73" xfId="22" applyNumberFormat="1" applyFont="1" applyBorder="1" applyAlignment="1">
      <alignment horizontal="center" vertical="center"/>
    </xf>
    <xf numFmtId="4" fontId="14" fillId="0" borderId="74" xfId="22" applyNumberFormat="1" applyFont="1" applyBorder="1" applyAlignment="1">
      <alignment horizontal="center" vertical="center"/>
    </xf>
    <xf numFmtId="0" fontId="17" fillId="0" borderId="0" xfId="22" applyFont="1"/>
    <xf numFmtId="0" fontId="19" fillId="0" borderId="0" xfId="22" applyFont="1"/>
    <xf numFmtId="0" fontId="16" fillId="0" borderId="0" xfId="22" applyFont="1"/>
    <xf numFmtId="4" fontId="42" fillId="18" borderId="75" xfId="0" applyNumberFormat="1" applyFont="1" applyFill="1" applyBorder="1"/>
    <xf numFmtId="4" fontId="14" fillId="11" borderId="0" xfId="22" applyNumberFormat="1" applyFont="1" applyFill="1" applyAlignment="1">
      <alignment horizontal="right"/>
    </xf>
    <xf numFmtId="0" fontId="18" fillId="12" borderId="0" xfId="22" applyFont="1" applyFill="1"/>
    <xf numFmtId="0" fontId="20" fillId="0" borderId="0" xfId="22" applyFont="1"/>
    <xf numFmtId="0" fontId="18" fillId="0" borderId="0" xfId="22" applyFont="1"/>
    <xf numFmtId="4" fontId="14" fillId="11" borderId="0" xfId="22" applyNumberFormat="1" applyFont="1" applyFill="1"/>
    <xf numFmtId="4" fontId="14" fillId="11" borderId="48" xfId="22" applyNumberFormat="1" applyFont="1" applyFill="1" applyBorder="1" applyAlignment="1">
      <alignment horizontal="right"/>
    </xf>
    <xf numFmtId="0" fontId="18" fillId="0" borderId="0" xfId="22" applyFont="1" applyAlignment="1">
      <alignment horizontal="right"/>
    </xf>
    <xf numFmtId="4" fontId="14" fillId="0" borderId="26" xfId="24" applyNumberFormat="1" applyFont="1" applyBorder="1"/>
    <xf numFmtId="4" fontId="14" fillId="0" borderId="48" xfId="24" applyNumberFormat="1" applyFont="1" applyBorder="1" applyAlignment="1">
      <alignment horizontal="right"/>
    </xf>
    <xf numFmtId="49" fontId="13" fillId="10" borderId="76" xfId="22" applyNumberFormat="1" applyFont="1" applyFill="1" applyBorder="1" applyAlignment="1">
      <alignment horizontal="center"/>
    </xf>
    <xf numFmtId="49" fontId="13" fillId="10" borderId="77" xfId="22" applyNumberFormat="1" applyFont="1" applyFill="1" applyBorder="1"/>
    <xf numFmtId="49" fontId="18" fillId="0" borderId="78" xfId="22" applyNumberFormat="1" applyFont="1" applyBorder="1"/>
    <xf numFmtId="49" fontId="14" fillId="0" borderId="79" xfId="22" applyNumberFormat="1" applyFont="1" applyBorder="1" applyAlignment="1">
      <alignment horizontal="center" vertical="center"/>
    </xf>
    <xf numFmtId="4" fontId="14" fillId="0" borderId="80" xfId="22" applyNumberFormat="1" applyFont="1" applyBorder="1" applyAlignment="1">
      <alignment horizontal="center" vertical="center"/>
    </xf>
    <xf numFmtId="49" fontId="18" fillId="0" borderId="0" xfId="22" applyNumberFormat="1" applyFont="1"/>
    <xf numFmtId="4" fontId="14" fillId="0" borderId="0" xfId="24" applyNumberFormat="1" applyFont="1"/>
    <xf numFmtId="4" fontId="14" fillId="11" borderId="48" xfId="24" applyNumberFormat="1" applyFont="1" applyFill="1" applyBorder="1" applyAlignment="1">
      <alignment horizontal="right"/>
    </xf>
    <xf numFmtId="4" fontId="19" fillId="0" borderId="48" xfId="22" applyNumberFormat="1" applyFont="1" applyBorder="1" applyAlignment="1">
      <alignment horizontal="center"/>
    </xf>
    <xf numFmtId="49" fontId="19" fillId="0" borderId="0" xfId="22" applyNumberFormat="1" applyFont="1"/>
    <xf numFmtId="49" fontId="16" fillId="0" borderId="0" xfId="22" applyNumberFormat="1" applyFont="1"/>
    <xf numFmtId="4" fontId="18" fillId="0" borderId="81" xfId="22" applyNumberFormat="1" applyFont="1" applyBorder="1"/>
    <xf numFmtId="4" fontId="18" fillId="0" borderId="48" xfId="22" applyNumberFormat="1" applyFont="1" applyBorder="1" applyAlignment="1">
      <alignment horizontal="center"/>
    </xf>
    <xf numFmtId="49" fontId="18" fillId="0" borderId="0" xfId="22" applyNumberFormat="1" applyFont="1" applyAlignment="1">
      <alignment wrapText="1"/>
    </xf>
    <xf numFmtId="49" fontId="14" fillId="0" borderId="82" xfId="22" applyNumberFormat="1" applyFont="1" applyBorder="1" applyAlignment="1">
      <alignment horizontal="left"/>
    </xf>
    <xf numFmtId="4" fontId="18" fillId="0" borderId="83" xfId="22" applyNumberFormat="1" applyFont="1" applyBorder="1"/>
    <xf numFmtId="4" fontId="19" fillId="0" borderId="84" xfId="22" applyNumberFormat="1" applyFont="1" applyBorder="1" applyAlignment="1">
      <alignment horizontal="center"/>
    </xf>
    <xf numFmtId="4" fontId="42" fillId="18" borderId="85" xfId="0" applyNumberFormat="1" applyFont="1" applyFill="1" applyBorder="1"/>
    <xf numFmtId="4" fontId="14" fillId="11" borderId="84" xfId="22" applyNumberFormat="1" applyFont="1" applyFill="1" applyBorder="1" applyAlignment="1">
      <alignment horizontal="right"/>
    </xf>
    <xf numFmtId="49" fontId="41" fillId="0" borderId="86" xfId="24" applyNumberFormat="1" applyFont="1" applyBorder="1" applyAlignment="1">
      <alignment horizontal="left"/>
    </xf>
    <xf numFmtId="49" fontId="18" fillId="0" borderId="87" xfId="0" applyNumberFormat="1" applyFont="1" applyBorder="1" applyAlignment="1">
      <alignment vertical="center"/>
    </xf>
    <xf numFmtId="0" fontId="40" fillId="0" borderId="88" xfId="0" applyFont="1" applyBorder="1" applyAlignment="1">
      <alignment horizontal="right" vertical="center"/>
    </xf>
    <xf numFmtId="4" fontId="37" fillId="16" borderId="89" xfId="0" applyNumberFormat="1" applyFont="1" applyFill="1" applyBorder="1" applyAlignment="1">
      <alignment horizontal="right" vertical="center"/>
    </xf>
    <xf numFmtId="49" fontId="14" fillId="0" borderId="90" xfId="22" applyNumberFormat="1" applyFont="1" applyBorder="1"/>
    <xf numFmtId="4" fontId="18" fillId="0" borderId="91" xfId="22" applyNumberFormat="1" applyFont="1" applyBorder="1"/>
    <xf numFmtId="4" fontId="19" fillId="0" borderId="92" xfId="22" applyNumberFormat="1" applyFont="1" applyBorder="1" applyAlignment="1">
      <alignment horizontal="center"/>
    </xf>
    <xf numFmtId="49" fontId="14" fillId="11" borderId="90" xfId="22" applyNumberFormat="1" applyFont="1" applyFill="1" applyBorder="1" applyAlignment="1">
      <alignment horizontal="right"/>
    </xf>
    <xf numFmtId="4" fontId="14" fillId="11" borderId="92" xfId="22" applyNumberFormat="1" applyFont="1" applyFill="1" applyBorder="1" applyAlignment="1">
      <alignment horizontal="right"/>
    </xf>
    <xf numFmtId="4" fontId="14" fillId="0" borderId="92" xfId="22" applyNumberFormat="1" applyFont="1" applyBorder="1" applyAlignment="1">
      <alignment horizontal="right"/>
    </xf>
    <xf numFmtId="49" fontId="18" fillId="0" borderId="0" xfId="22" applyNumberFormat="1" applyFont="1" applyAlignment="1">
      <alignment horizontal="left" vertical="top" wrapText="1"/>
    </xf>
    <xf numFmtId="49" fontId="14" fillId="0" borderId="93" xfId="22" applyNumberFormat="1" applyFont="1" applyBorder="1"/>
    <xf numFmtId="4" fontId="14" fillId="0" borderId="94" xfId="22" applyNumberFormat="1" applyFont="1" applyBorder="1"/>
    <xf numFmtId="49" fontId="18" fillId="0" borderId="95" xfId="22" applyNumberFormat="1" applyFont="1" applyBorder="1"/>
    <xf numFmtId="4" fontId="18" fillId="0" borderId="95" xfId="22" applyNumberFormat="1" applyFont="1" applyBorder="1"/>
    <xf numFmtId="49" fontId="34" fillId="0" borderId="0" xfId="23" applyNumberFormat="1" applyFont="1"/>
    <xf numFmtId="49" fontId="33" fillId="0" borderId="0" xfId="23" applyNumberFormat="1" applyFont="1"/>
    <xf numFmtId="4" fontId="14" fillId="11" borderId="94" xfId="22" applyNumberFormat="1" applyFont="1" applyFill="1" applyBorder="1"/>
    <xf numFmtId="49" fontId="18" fillId="0" borderId="96" xfId="0" applyNumberFormat="1" applyFont="1" applyBorder="1" applyAlignment="1">
      <alignment vertical="center"/>
    </xf>
    <xf numFmtId="0" fontId="40" fillId="0" borderId="97" xfId="0" applyFont="1" applyBorder="1" applyAlignment="1">
      <alignment horizontal="right" vertical="center"/>
    </xf>
    <xf numFmtId="4" fontId="37" fillId="16" borderId="98" xfId="0" applyNumberFormat="1" applyFont="1" applyFill="1" applyBorder="1" applyAlignment="1">
      <alignment horizontal="right" vertical="center"/>
    </xf>
    <xf numFmtId="49" fontId="13" fillId="10" borderId="76" xfId="26" applyNumberFormat="1" applyFont="1" applyFill="1" applyBorder="1" applyAlignment="1">
      <alignment horizontal="center"/>
    </xf>
    <xf numFmtId="49" fontId="13" fillId="10" borderId="77" xfId="26" applyNumberFormat="1" applyFont="1" applyFill="1" applyBorder="1"/>
    <xf numFmtId="49" fontId="18" fillId="0" borderId="78" xfId="26" applyNumberFormat="1" applyFont="1" applyBorder="1"/>
    <xf numFmtId="49" fontId="14" fillId="0" borderId="78" xfId="22" applyNumberFormat="1" applyFont="1" applyBorder="1" applyAlignment="1">
      <alignment horizontal="center" vertical="center"/>
    </xf>
    <xf numFmtId="49" fontId="17" fillId="0" borderId="99" xfId="26" applyNumberFormat="1" applyFont="1" applyBorder="1"/>
    <xf numFmtId="4" fontId="18" fillId="0" borderId="99" xfId="26" applyNumberFormat="1" applyFont="1" applyBorder="1"/>
    <xf numFmtId="1" fontId="19" fillId="0" borderId="100" xfId="26" applyNumberFormat="1" applyFont="1" applyBorder="1" applyAlignment="1">
      <alignment horizontal="center"/>
    </xf>
    <xf numFmtId="49" fontId="18" fillId="0" borderId="95" xfId="26" applyNumberFormat="1" applyFont="1" applyBorder="1" applyAlignment="1">
      <alignment horizontal="left"/>
    </xf>
    <xf numFmtId="4" fontId="18" fillId="0" borderId="95" xfId="26" applyNumberFormat="1" applyFont="1" applyBorder="1"/>
    <xf numFmtId="49" fontId="14" fillId="13" borderId="101" xfId="26" applyNumberFormat="1" applyFont="1" applyFill="1" applyBorder="1" applyAlignment="1">
      <alignment horizontal="right"/>
    </xf>
    <xf numFmtId="4" fontId="14" fillId="11" borderId="94" xfId="26" applyNumberFormat="1" applyFont="1" applyFill="1" applyBorder="1"/>
    <xf numFmtId="4" fontId="14" fillId="11" borderId="102" xfId="26" applyNumberFormat="1" applyFont="1" applyFill="1" applyBorder="1" applyAlignment="1">
      <alignment horizontal="right"/>
    </xf>
    <xf numFmtId="49" fontId="18" fillId="0" borderId="79" xfId="22" applyNumberFormat="1" applyFont="1" applyBorder="1"/>
    <xf numFmtId="4" fontId="42" fillId="18" borderId="103" xfId="0" applyNumberFormat="1" applyFont="1" applyFill="1" applyBorder="1" applyAlignment="1">
      <alignment horizontal="right"/>
    </xf>
    <xf numFmtId="4" fontId="14" fillId="11" borderId="92" xfId="24" applyNumberFormat="1" applyFont="1" applyFill="1" applyBorder="1" applyAlignment="1">
      <alignment horizontal="right"/>
    </xf>
    <xf numFmtId="49" fontId="37" fillId="0" borderId="0" xfId="22" applyNumberFormat="1" applyFont="1" applyAlignment="1">
      <alignment horizontal="right" vertical="center"/>
    </xf>
    <xf numFmtId="49" fontId="38" fillId="0" borderId="0" xfId="22" applyNumberFormat="1" applyFont="1" applyAlignment="1">
      <alignment horizontal="right" vertical="center"/>
    </xf>
    <xf numFmtId="4" fontId="18" fillId="10" borderId="104" xfId="22" applyNumberFormat="1" applyFont="1" applyFill="1" applyBorder="1" applyAlignment="1">
      <alignment horizontal="right"/>
    </xf>
    <xf numFmtId="4" fontId="18" fillId="10" borderId="105" xfId="22" applyNumberFormat="1" applyFont="1" applyFill="1" applyBorder="1" applyAlignment="1">
      <alignment horizontal="right"/>
    </xf>
    <xf numFmtId="4" fontId="18" fillId="10" borderId="106" xfId="22" applyNumberFormat="1" applyFont="1" applyFill="1" applyBorder="1" applyAlignment="1">
      <alignment horizontal="right"/>
    </xf>
    <xf numFmtId="167" fontId="16" fillId="0" borderId="5" xfId="24" applyNumberFormat="1" applyFont="1" applyBorder="1" applyAlignment="1">
      <alignment horizontal="right"/>
    </xf>
    <xf numFmtId="0" fontId="19" fillId="0" borderId="3" xfId="22" applyFont="1" applyBorder="1"/>
    <xf numFmtId="49" fontId="18" fillId="0" borderId="108" xfId="24" applyNumberFormat="1" applyFont="1" applyBorder="1"/>
    <xf numFmtId="49" fontId="18" fillId="0" borderId="109" xfId="24" applyNumberFormat="1" applyFont="1" applyBorder="1"/>
    <xf numFmtId="49" fontId="18" fillId="0" borderId="45" xfId="24" applyNumberFormat="1" applyFont="1" applyBorder="1"/>
    <xf numFmtId="49" fontId="14" fillId="0" borderId="110" xfId="22" applyNumberFormat="1" applyFont="1" applyBorder="1" applyAlignment="1">
      <alignment horizontal="left"/>
    </xf>
    <xf numFmtId="49" fontId="18" fillId="0" borderId="107" xfId="22" applyNumberFormat="1" applyFont="1" applyBorder="1" applyAlignment="1">
      <alignment horizontal="left"/>
    </xf>
    <xf numFmtId="49" fontId="16" fillId="0" borderId="3" xfId="22" applyNumberFormat="1" applyFont="1" applyBorder="1" applyAlignment="1">
      <alignment horizontal="left"/>
    </xf>
    <xf numFmtId="3" fontId="16" fillId="0" borderId="31" xfId="24" applyNumberFormat="1" applyFont="1" applyBorder="1" applyAlignment="1">
      <alignment horizontal="right"/>
    </xf>
    <xf numFmtId="49" fontId="14" fillId="0" borderId="82" xfId="22" applyNumberFormat="1" applyFont="1" applyBorder="1"/>
    <xf numFmtId="2" fontId="0" fillId="18" borderId="54" xfId="0" applyNumberFormat="1" applyFill="1" applyBorder="1" applyAlignment="1">
      <alignment vertical="center"/>
    </xf>
    <xf numFmtId="0" fontId="18" fillId="0" borderId="58" xfId="22" applyFont="1" applyBorder="1" applyAlignment="1">
      <alignment horizontal="center"/>
    </xf>
    <xf numFmtId="49" fontId="16" fillId="0" borderId="58" xfId="24" applyNumberFormat="1" applyFont="1" applyBorder="1" applyAlignment="1">
      <alignment horizontal="center"/>
    </xf>
    <xf numFmtId="0" fontId="11" fillId="0" borderId="59" xfId="22" applyFont="1" applyBorder="1" applyAlignment="1">
      <alignment horizontal="center"/>
    </xf>
    <xf numFmtId="49" fontId="36" fillId="14" borderId="6" xfId="0" applyNumberFormat="1" applyFont="1" applyFill="1" applyBorder="1" applyAlignment="1">
      <alignment horizontal="left" wrapText="1"/>
    </xf>
    <xf numFmtId="49" fontId="14" fillId="0" borderId="42" xfId="22" applyNumberFormat="1" applyFont="1" applyBorder="1" applyAlignment="1">
      <alignment horizontal="left" vertical="center" wrapText="1"/>
    </xf>
    <xf numFmtId="49" fontId="14" fillId="0" borderId="81" xfId="22" applyNumberFormat="1" applyFont="1" applyBorder="1" applyAlignment="1">
      <alignment horizontal="left" vertical="center" wrapText="1"/>
    </xf>
  </cellXfs>
  <cellStyles count="35">
    <cellStyle name="Accent" xfId="1" xr:uid="{00000000-0005-0000-0000-000000000000}"/>
    <cellStyle name="Accent 1" xfId="2" xr:uid="{00000000-0005-0000-0000-000001000000}"/>
    <cellStyle name="Accent 1 2" xfId="3" xr:uid="{00000000-0005-0000-0000-000002000000}"/>
    <cellStyle name="Accent 2" xfId="4" xr:uid="{00000000-0005-0000-0000-000003000000}"/>
    <cellStyle name="Accent 2 2" xfId="5" xr:uid="{00000000-0005-0000-0000-000004000000}"/>
    <cellStyle name="Accent 3" xfId="6" xr:uid="{00000000-0005-0000-0000-000005000000}"/>
    <cellStyle name="Accent 3 2" xfId="7" xr:uid="{00000000-0005-0000-0000-000006000000}"/>
    <cellStyle name="Accent 4" xfId="8" xr:uid="{00000000-0005-0000-0000-000007000000}"/>
    <cellStyle name="Bad 2" xfId="9" xr:uid="{00000000-0005-0000-0000-000008000000}"/>
    <cellStyle name="Comma 2" xfId="10" xr:uid="{00000000-0005-0000-0000-000009000000}"/>
    <cellStyle name="Error" xfId="11" xr:uid="{00000000-0005-0000-0000-00000A000000}"/>
    <cellStyle name="Error 2" xfId="12" xr:uid="{00000000-0005-0000-0000-00000B000000}"/>
    <cellStyle name="Excel Built-in Explanatory Text" xfId="13" xr:uid="{00000000-0005-0000-0000-00000C000000}"/>
    <cellStyle name="Footnote" xfId="14" xr:uid="{00000000-0005-0000-0000-00000D000000}"/>
    <cellStyle name="Footnote 2" xfId="15" xr:uid="{00000000-0005-0000-0000-00000E000000}"/>
    <cellStyle name="Good 2" xfId="16" xr:uid="{00000000-0005-0000-0000-00000F000000}"/>
    <cellStyle name="Heading" xfId="17" xr:uid="{00000000-0005-0000-0000-000010000000}"/>
    <cellStyle name="Heading 1 2" xfId="18" xr:uid="{00000000-0005-0000-0000-000011000000}"/>
    <cellStyle name="Heading 2 2" xfId="19" xr:uid="{00000000-0005-0000-0000-000012000000}"/>
    <cellStyle name="Heading 5" xfId="20" xr:uid="{00000000-0005-0000-0000-000013000000}"/>
    <cellStyle name="Neutral 2" xfId="21" xr:uid="{00000000-0005-0000-0000-000014000000}"/>
    <cellStyle name="Normal 2" xfId="22" xr:uid="{00000000-0005-0000-0000-000016000000}"/>
    <cellStyle name="Normal 3" xfId="23" xr:uid="{00000000-0005-0000-0000-000017000000}"/>
    <cellStyle name="Normalno" xfId="0" builtinId="0"/>
    <cellStyle name="Normalno 2 2 2" xfId="24" xr:uid="{00000000-0005-0000-0000-000018000000}"/>
    <cellStyle name="Normalno 3" xfId="25" xr:uid="{00000000-0005-0000-0000-000019000000}"/>
    <cellStyle name="Normalno 3 2" xfId="26" xr:uid="{00000000-0005-0000-0000-00001A000000}"/>
    <cellStyle name="Normalno 4" xfId="27" xr:uid="{00000000-0005-0000-0000-00001B000000}"/>
    <cellStyle name="Note 2" xfId="28" xr:uid="{00000000-0005-0000-0000-00001C000000}"/>
    <cellStyle name="Status" xfId="29" xr:uid="{00000000-0005-0000-0000-00001D000000}"/>
    <cellStyle name="Status 2" xfId="30" xr:uid="{00000000-0005-0000-0000-00001E000000}"/>
    <cellStyle name="Text" xfId="31" xr:uid="{00000000-0005-0000-0000-00001F000000}"/>
    <cellStyle name="Text 2" xfId="32" xr:uid="{00000000-0005-0000-0000-000020000000}"/>
    <cellStyle name="Warning" xfId="33" xr:uid="{00000000-0005-0000-0000-000021000000}"/>
    <cellStyle name="Warning 2" xfId="34" xr:uid="{00000000-0005-0000-0000-00002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BFD1E7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D9D9D9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1F497D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127</xdr:row>
      <xdr:rowOff>68580</xdr:rowOff>
    </xdr:from>
    <xdr:to>
      <xdr:col>4</xdr:col>
      <xdr:colOff>47625</xdr:colOff>
      <xdr:row>171</xdr:row>
      <xdr:rowOff>95250</xdr:rowOff>
    </xdr:to>
    <xdr:sp macro="" textlink="" fLocksText="0">
      <xdr:nvSpPr>
        <xdr:cNvPr id="3073" name="Text Box 1">
          <a:extLst>
            <a:ext uri="{FF2B5EF4-FFF2-40B4-BE49-F238E27FC236}">
              <a16:creationId xmlns:a16="http://schemas.microsoft.com/office/drawing/2014/main" id="{F82D23AA-0D7C-4E8F-8749-5B2A63496F76}"/>
            </a:ext>
          </a:extLst>
        </xdr:cNvPr>
        <xdr:cNvSpPr>
          <a:spLocks noChangeArrowheads="1"/>
        </xdr:cNvSpPr>
      </xdr:nvSpPr>
      <xdr:spPr bwMode="auto">
        <a:xfrm>
          <a:off x="371052" y="26304663"/>
          <a:ext cx="7539990" cy="6546004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NAPOMENA: </a:t>
          </a:r>
        </a:p>
        <a:p>
          <a:pPr algn="l" rtl="0">
            <a:defRPr sz="1000"/>
          </a:pPr>
          <a:r>
            <a:rPr lang="vi-VN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Klauzula 1 - Pritisak snijega: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Pritisak snijega je djelovanje težine snježne ili ledene mase. Uključeno je i padanje nakupljenog snijega ili leda s krova. </a:t>
          </a:r>
        </a:p>
        <a:p>
          <a:pPr algn="l" rtl="0">
            <a:defRPr sz="1000"/>
          </a:pPr>
          <a:endParaRPr lang="vi-V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vi-VN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Klauzula 2 - Vandalizam: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Osiguranje pokriva štete uslijed obijesnih djelovanja na građevinskim objektima i opremi na javnim površinama. Pod obijesnim djelovanjima također se smatraju i grafiti, crteži, natpisi i slično. Osiguranje ne pokriva štete na antenama i pripadajućoj opremi. Osiguranjem također nisu obuhvaćene štete uslijed krađe, provalne krađe ili nestanka.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Samopridržaj osiguranika po svakom štetnom događaju iznosi 10% od utvrđenog iznosa osigurnine, minimalno 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66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36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eur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 Svaku štetu osiguranik je obvezan prijaviti nadležnom organu unutarnjih poslova. 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Osiguranje se smatra ugovorenim na prvi rizik.Osigurani iznos po štetnom događaju je ujedno i agregatni limit. </a:t>
          </a:r>
        </a:p>
        <a:p>
          <a:pPr algn="l" rtl="0">
            <a:defRPr sz="1000"/>
          </a:pPr>
          <a:endParaRPr lang="vi-V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vi-VN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Klauzula 3 - Automatizam pokrića: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"Pokriće osiguranja vrijedi i za: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1. Izmjene, dodatke i poboljšanja na osiguranim strojevima i drugoj opremi te za novo stečene strojeve i ostalu opremu za vrijeme tekuće godine osiguranja, u slučaju, da isti nisu drugačije osigurani i povećanje ne premašuje 5% cjelokupne svote osiguranja.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2. Ako povećanje iz prijašnje točke premašuje 5% cjelokupne svote osiguranja, pokriće osiguranja vrijedi samo, ako su izmjene bile javljene osiguravajućem društvu u roku od tri mjeseca od njihove nabave i vrijedi od dana primitka u osiguranje. Osiguravajuće društvo po potrebi ima pravo ponovno procijeniti opasnost (težinu rizika) i obračunati dodatnu premiju ukoliko je potrebno." </a:t>
          </a:r>
        </a:p>
        <a:p>
          <a:pPr algn="l" rtl="0">
            <a:defRPr sz="1000"/>
          </a:pPr>
          <a:endParaRPr lang="vi-V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vi-VN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Klauzula 4  - Odgovornost: 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„Predmetnom policom osiguranja javne odgovornosti prema trećima i prema vlastitim djelatnicima isključivo je ugovoreno pokriće za štete koje proizađu iz osiguranikovih propusta pri obavljanju registrirane djelatnosti gospodarenje otpadom, pogrebne poslove, održavanje javnih i zelenih površina, održavanje nerazvrstanih cesta i graditeljstva. Mjesto za odlaganje otpada nije ugovoreno po ovoj polici. Rizik onečišćenja nije ugovoren.“</a:t>
          </a:r>
        </a:p>
        <a:p>
          <a:pPr algn="l" rtl="0">
            <a:defRPr sz="1000"/>
          </a:pPr>
          <a:endParaRPr lang="vi-V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vi-VN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Klauzula 5 – Obavljanje pogrebničke usluge: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Osiguranje se odnosi na obvezu tvrtke KOM-ILOK d.o.o. koja u RH obavlja pogrebničke usluge, a prema odredbama Zakona o pogrebničkoj djelatnosti (NN 36/15). Prema odredbi čl. 11. određena je minimalna svota osiguranja za štetu koju pokriva opća odgovornost i odgovornost iz djelatnosti (profesionalna odgovornost) koju bi naručitelju pogreba ili trećim osobama mogao prouzročiti obavljanjem pogrebničke djelatnosti. Najniža svota osiguranja ne može biti manja od 2.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654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46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eur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po jednom štetnom događaju, odnosno 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13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272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28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hr-H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eur</a:t>
          </a: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za sve odštetne zahtjeve u jednoj osiguravateljskoj godini.</a:t>
          </a:r>
        </a:p>
        <a:p>
          <a:pPr algn="l" rtl="0">
            <a:defRPr sz="1000"/>
          </a:pPr>
          <a:endParaRPr lang="vi-VN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vi-VN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Klauzula 6 – Proširenje pokrića / na zahtjev Ugovaratelja osiguranja:</a:t>
          </a:r>
        </a:p>
        <a:p>
          <a:pPr algn="l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Za slučaj nastanka štetnog događaja (smrt uslijed nezgode ili trajni invaliditet uslijed nezgode) kao posljedice povrede na radu (uključujući put na i s posla), a utvrdi se odgovornost poslodavca (KOM-Ilok d.o.o.), isplata osigurnine po ovoj polici osiguranja od nezgode predstavlja sastavni dio naknade štete po osnovi odgovornosti poslodavca prema djelatnicima.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A2" sqref="A2"/>
    </sheetView>
  </sheetViews>
  <sheetFormatPr defaultColWidth="8.7109375" defaultRowHeight="15" x14ac:dyDescent="0.25"/>
  <cols>
    <col min="1" max="1" width="11.28515625" customWidth="1"/>
    <col min="2" max="2" width="24.5703125" customWidth="1"/>
    <col min="3" max="3" width="50.7109375" customWidth="1"/>
  </cols>
  <sheetData>
    <row r="1" spans="1:3" x14ac:dyDescent="0.25">
      <c r="A1" s="153" t="s">
        <v>0</v>
      </c>
      <c r="B1" s="153" t="s">
        <v>185</v>
      </c>
      <c r="C1" s="153" t="s">
        <v>186</v>
      </c>
    </row>
    <row r="2" spans="1:3" x14ac:dyDescent="0.25">
      <c r="A2" s="1"/>
      <c r="B2" s="1"/>
      <c r="C2" s="1"/>
    </row>
    <row r="3" spans="1:3" x14ac:dyDescent="0.25">
      <c r="A3" s="151" t="s">
        <v>2</v>
      </c>
      <c r="B3" s="152" t="s">
        <v>3</v>
      </c>
      <c r="C3" s="152" t="s">
        <v>4</v>
      </c>
    </row>
    <row r="4" spans="1:3" x14ac:dyDescent="0.25">
      <c r="A4" s="151" t="s">
        <v>5</v>
      </c>
      <c r="B4" s="152" t="s">
        <v>184</v>
      </c>
      <c r="C4" s="152" t="s">
        <v>183</v>
      </c>
    </row>
    <row r="5" spans="1:3" x14ac:dyDescent="0.25">
      <c r="A5" s="2"/>
    </row>
    <row r="6" spans="1:3" x14ac:dyDescent="0.25">
      <c r="A6" s="2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topLeftCell="A47" workbookViewId="0">
      <selection activeCell="B51" sqref="B51"/>
    </sheetView>
  </sheetViews>
  <sheetFormatPr defaultColWidth="8.7109375" defaultRowHeight="15" x14ac:dyDescent="0.25"/>
  <cols>
    <col min="1" max="1" width="11.42578125" style="1" customWidth="1"/>
    <col min="2" max="2" width="92.7109375" customWidth="1"/>
    <col min="3" max="3" width="13.140625" style="2" customWidth="1"/>
    <col min="4" max="4" width="13.7109375" customWidth="1"/>
    <col min="5" max="5" width="15.42578125" customWidth="1"/>
    <col min="6" max="6" width="13.140625" customWidth="1"/>
    <col min="7" max="8" width="12.28515625" customWidth="1"/>
  </cols>
  <sheetData>
    <row r="1" spans="1:6" ht="27" customHeight="1" x14ac:dyDescent="0.25">
      <c r="A1" s="3" t="s">
        <v>6</v>
      </c>
      <c r="B1" s="3" t="s">
        <v>7</v>
      </c>
      <c r="C1" s="3" t="s">
        <v>8</v>
      </c>
      <c r="D1" s="4"/>
      <c r="E1" s="4" t="s">
        <v>187</v>
      </c>
      <c r="F1" s="4" t="s">
        <v>7</v>
      </c>
    </row>
    <row r="2" spans="1:6" x14ac:dyDescent="0.25">
      <c r="A2" s="133" t="s">
        <v>9</v>
      </c>
      <c r="B2" s="132" t="s">
        <v>191</v>
      </c>
      <c r="C2" s="134"/>
      <c r="D2" s="135"/>
      <c r="E2" s="135">
        <v>267156.57</v>
      </c>
      <c r="F2" s="2" t="s">
        <v>10</v>
      </c>
    </row>
    <row r="3" spans="1:6" x14ac:dyDescent="0.25">
      <c r="A3" s="133" t="s">
        <v>11</v>
      </c>
      <c r="B3" s="132" t="s">
        <v>194</v>
      </c>
      <c r="C3" s="134"/>
      <c r="D3" s="135"/>
      <c r="E3" s="135">
        <v>145535</v>
      </c>
      <c r="F3" s="2" t="s">
        <v>10</v>
      </c>
    </row>
    <row r="4" spans="1:6" x14ac:dyDescent="0.25">
      <c r="A4" s="133" t="s">
        <v>9</v>
      </c>
      <c r="B4" s="132" t="s">
        <v>12</v>
      </c>
      <c r="C4" s="134">
        <v>1</v>
      </c>
      <c r="D4" s="135"/>
      <c r="E4" s="135">
        <v>798.53</v>
      </c>
      <c r="F4" s="2" t="s">
        <v>13</v>
      </c>
    </row>
    <row r="5" spans="1:6" x14ac:dyDescent="0.25">
      <c r="A5" s="133" t="s">
        <v>9</v>
      </c>
      <c r="B5" s="132" t="s">
        <v>14</v>
      </c>
      <c r="C5" s="134">
        <v>1</v>
      </c>
      <c r="D5" s="135"/>
      <c r="E5" s="135">
        <v>783.4</v>
      </c>
      <c r="F5" s="2" t="s">
        <v>13</v>
      </c>
    </row>
    <row r="6" spans="1:6" x14ac:dyDescent="0.25">
      <c r="A6" s="133" t="s">
        <v>9</v>
      </c>
      <c r="B6" s="132" t="s">
        <v>149</v>
      </c>
      <c r="C6" s="134">
        <v>2</v>
      </c>
      <c r="D6" s="135"/>
      <c r="E6" s="135">
        <v>1990.84</v>
      </c>
      <c r="F6" s="2" t="s">
        <v>13</v>
      </c>
    </row>
    <row r="7" spans="1:6" x14ac:dyDescent="0.25">
      <c r="A7" s="133" t="s">
        <v>9</v>
      </c>
      <c r="B7" s="132" t="s">
        <v>15</v>
      </c>
      <c r="C7" s="134">
        <v>2</v>
      </c>
      <c r="D7" s="135"/>
      <c r="E7" s="135">
        <v>2757.39</v>
      </c>
      <c r="F7" s="2" t="s">
        <v>13</v>
      </c>
    </row>
    <row r="8" spans="1:6" x14ac:dyDescent="0.25">
      <c r="A8" s="133" t="s">
        <v>9</v>
      </c>
      <c r="B8" s="132" t="s">
        <v>16</v>
      </c>
      <c r="C8" s="134">
        <v>1</v>
      </c>
      <c r="D8" s="135"/>
      <c r="E8" s="135">
        <v>4812.53</v>
      </c>
      <c r="F8" s="2" t="s">
        <v>13</v>
      </c>
    </row>
    <row r="9" spans="1:6" x14ac:dyDescent="0.25">
      <c r="A9" s="133" t="s">
        <v>9</v>
      </c>
      <c r="B9" s="132" t="s">
        <v>152</v>
      </c>
      <c r="C9" s="134">
        <v>1</v>
      </c>
      <c r="D9" s="135"/>
      <c r="E9" s="135">
        <v>1077.56</v>
      </c>
      <c r="F9" s="2" t="s">
        <v>13</v>
      </c>
    </row>
    <row r="10" spans="1:6" x14ac:dyDescent="0.25">
      <c r="A10" s="133" t="s">
        <v>9</v>
      </c>
      <c r="B10" s="132" t="s">
        <v>182</v>
      </c>
      <c r="C10" s="134">
        <v>1</v>
      </c>
      <c r="D10" s="135"/>
      <c r="E10" s="135">
        <v>7890</v>
      </c>
      <c r="F10" s="2" t="s">
        <v>13</v>
      </c>
    </row>
    <row r="11" spans="1:6" x14ac:dyDescent="0.25">
      <c r="A11" s="133" t="s">
        <v>9</v>
      </c>
      <c r="B11" s="132" t="s">
        <v>18</v>
      </c>
      <c r="C11" s="134">
        <v>1</v>
      </c>
      <c r="D11" s="135"/>
      <c r="E11" s="135">
        <v>5830.51</v>
      </c>
      <c r="F11" s="2" t="s">
        <v>13</v>
      </c>
    </row>
    <row r="12" spans="1:6" x14ac:dyDescent="0.25">
      <c r="A12" s="133" t="s">
        <v>9</v>
      </c>
      <c r="B12" s="132" t="s">
        <v>147</v>
      </c>
      <c r="C12" s="134">
        <v>2</v>
      </c>
      <c r="D12" s="135"/>
      <c r="E12" s="135">
        <v>1061.78</v>
      </c>
      <c r="F12" s="2" t="s">
        <v>13</v>
      </c>
    </row>
    <row r="13" spans="1:6" x14ac:dyDescent="0.25">
      <c r="A13" s="133" t="s">
        <v>9</v>
      </c>
      <c r="B13" s="132" t="s">
        <v>153</v>
      </c>
      <c r="C13" s="134">
        <v>1</v>
      </c>
      <c r="D13" s="135"/>
      <c r="E13" s="135">
        <v>530.89</v>
      </c>
      <c r="F13" s="2" t="s">
        <v>13</v>
      </c>
    </row>
    <row r="14" spans="1:6" x14ac:dyDescent="0.25">
      <c r="A14" s="133" t="s">
        <v>9</v>
      </c>
      <c r="B14" s="132" t="s">
        <v>19</v>
      </c>
      <c r="C14" s="134">
        <v>1</v>
      </c>
      <c r="D14" s="135"/>
      <c r="E14" s="135">
        <v>555.44000000000005</v>
      </c>
      <c r="F14" s="2" t="s">
        <v>13</v>
      </c>
    </row>
    <row r="15" spans="1:6" x14ac:dyDescent="0.25">
      <c r="A15" s="133" t="s">
        <v>9</v>
      </c>
      <c r="B15" s="132" t="s">
        <v>123</v>
      </c>
      <c r="C15" s="134">
        <v>5</v>
      </c>
      <c r="D15" s="135"/>
      <c r="E15" s="135">
        <v>2178</v>
      </c>
      <c r="F15" s="2" t="s">
        <v>13</v>
      </c>
    </row>
    <row r="16" spans="1:6" x14ac:dyDescent="0.25">
      <c r="A16" s="133" t="s">
        <v>9</v>
      </c>
      <c r="B16" s="132" t="s">
        <v>180</v>
      </c>
      <c r="C16" s="134">
        <v>1</v>
      </c>
      <c r="D16" s="135"/>
      <c r="E16" s="135">
        <v>740.59</v>
      </c>
      <c r="F16" s="2" t="s">
        <v>13</v>
      </c>
    </row>
    <row r="17" spans="1:6" x14ac:dyDescent="0.25">
      <c r="A17" s="133" t="s">
        <v>9</v>
      </c>
      <c r="B17" s="132" t="s">
        <v>179</v>
      </c>
      <c r="C17" s="134">
        <v>2</v>
      </c>
      <c r="D17" s="135"/>
      <c r="E17" s="135">
        <v>1542.32</v>
      </c>
      <c r="F17" s="2" t="s">
        <v>13</v>
      </c>
    </row>
    <row r="18" spans="1:6" x14ac:dyDescent="0.25">
      <c r="A18" s="133" t="s">
        <v>9</v>
      </c>
      <c r="B18" s="132" t="s">
        <v>181</v>
      </c>
      <c r="C18" s="134">
        <v>1</v>
      </c>
      <c r="D18" s="135"/>
      <c r="E18" s="135">
        <v>1560</v>
      </c>
      <c r="F18" s="2" t="s">
        <v>13</v>
      </c>
    </row>
    <row r="19" spans="1:6" x14ac:dyDescent="0.25">
      <c r="A19" s="133" t="s">
        <v>9</v>
      </c>
      <c r="B19" s="132" t="s">
        <v>150</v>
      </c>
      <c r="C19" s="134">
        <v>1</v>
      </c>
      <c r="D19" s="135"/>
      <c r="E19" s="135">
        <v>663.61</v>
      </c>
      <c r="F19" s="2" t="s">
        <v>13</v>
      </c>
    </row>
    <row r="20" spans="1:6" x14ac:dyDescent="0.25">
      <c r="A20" s="133" t="s">
        <v>9</v>
      </c>
      <c r="B20" s="132" t="s">
        <v>151</v>
      </c>
      <c r="C20" s="134">
        <v>1</v>
      </c>
      <c r="D20" s="135"/>
      <c r="E20" s="135">
        <v>633.09</v>
      </c>
      <c r="F20" s="2" t="s">
        <v>13</v>
      </c>
    </row>
    <row r="21" spans="1:6" x14ac:dyDescent="0.25">
      <c r="A21" s="133" t="s">
        <v>9</v>
      </c>
      <c r="B21" s="132" t="s">
        <v>20</v>
      </c>
      <c r="C21" s="134">
        <v>1</v>
      </c>
      <c r="D21" s="135"/>
      <c r="E21" s="135">
        <v>444.62</v>
      </c>
      <c r="F21" s="2" t="s">
        <v>13</v>
      </c>
    </row>
    <row r="22" spans="1:6" x14ac:dyDescent="0.25">
      <c r="A22" s="133" t="s">
        <v>9</v>
      </c>
      <c r="B22" s="132" t="s">
        <v>148</v>
      </c>
      <c r="C22" s="134">
        <v>1</v>
      </c>
      <c r="D22" s="135"/>
      <c r="E22" s="135">
        <v>1858.12</v>
      </c>
      <c r="F22" s="2" t="s">
        <v>13</v>
      </c>
    </row>
    <row r="23" spans="1:6" x14ac:dyDescent="0.25">
      <c r="A23" s="133" t="s">
        <v>9</v>
      </c>
      <c r="B23" s="132" t="s">
        <v>124</v>
      </c>
      <c r="C23" s="134">
        <v>1</v>
      </c>
      <c r="D23" s="135"/>
      <c r="E23" s="135">
        <v>17624.259999999998</v>
      </c>
      <c r="F23" s="2" t="s">
        <v>21</v>
      </c>
    </row>
    <row r="24" spans="1:6" x14ac:dyDescent="0.25">
      <c r="A24" s="133" t="s">
        <v>9</v>
      </c>
      <c r="B24" s="132" t="s">
        <v>125</v>
      </c>
      <c r="C24" s="134">
        <v>1</v>
      </c>
      <c r="D24" s="135"/>
      <c r="E24" s="135">
        <v>26277.8</v>
      </c>
      <c r="F24" s="2" t="s">
        <v>21</v>
      </c>
    </row>
    <row r="25" spans="1:6" x14ac:dyDescent="0.25">
      <c r="A25" s="133" t="s">
        <v>9</v>
      </c>
      <c r="B25" s="132" t="s">
        <v>154</v>
      </c>
      <c r="C25" s="134">
        <v>1</v>
      </c>
      <c r="D25" s="135"/>
      <c r="E25" s="135">
        <v>6782.14</v>
      </c>
      <c r="F25" s="2" t="s">
        <v>21</v>
      </c>
    </row>
    <row r="26" spans="1:6" x14ac:dyDescent="0.25">
      <c r="A26" s="133" t="s">
        <v>9</v>
      </c>
      <c r="B26" s="132" t="s">
        <v>22</v>
      </c>
      <c r="C26" s="134">
        <v>1</v>
      </c>
      <c r="D26" s="135"/>
      <c r="E26" s="135">
        <v>8719.89</v>
      </c>
      <c r="F26" s="2" t="s">
        <v>21</v>
      </c>
    </row>
    <row r="27" spans="1:6" x14ac:dyDescent="0.25">
      <c r="A27" s="133" t="s">
        <v>9</v>
      </c>
      <c r="B27" s="132" t="s">
        <v>23</v>
      </c>
      <c r="C27" s="134">
        <v>1</v>
      </c>
      <c r="D27" s="135"/>
      <c r="E27" s="135">
        <v>756.52</v>
      </c>
      <c r="F27" s="2" t="s">
        <v>21</v>
      </c>
    </row>
    <row r="28" spans="1:6" x14ac:dyDescent="0.25">
      <c r="A28" s="133" t="s">
        <v>9</v>
      </c>
      <c r="B28" s="132" t="s">
        <v>24</v>
      </c>
      <c r="C28" s="134">
        <v>1</v>
      </c>
      <c r="D28" s="135"/>
      <c r="E28" s="135">
        <v>376.93</v>
      </c>
      <c r="F28" s="2" t="s">
        <v>17</v>
      </c>
    </row>
    <row r="29" spans="1:6" x14ac:dyDescent="0.25">
      <c r="A29" s="133" t="s">
        <v>9</v>
      </c>
      <c r="B29" s="132" t="s">
        <v>25</v>
      </c>
      <c r="C29" s="134">
        <v>2</v>
      </c>
      <c r="D29" s="135"/>
      <c r="E29" s="135">
        <v>1456.33</v>
      </c>
      <c r="F29" s="2" t="s">
        <v>13</v>
      </c>
    </row>
    <row r="30" spans="1:6" x14ac:dyDescent="0.25">
      <c r="A30" s="133" t="s">
        <v>9</v>
      </c>
      <c r="B30" s="132" t="s">
        <v>26</v>
      </c>
      <c r="C30" s="134">
        <v>1</v>
      </c>
      <c r="D30" s="135"/>
      <c r="E30" s="135">
        <v>2150.11</v>
      </c>
      <c r="F30" s="2" t="s">
        <v>13</v>
      </c>
    </row>
    <row r="31" spans="1:6" x14ac:dyDescent="0.25">
      <c r="A31" s="133" t="s">
        <v>9</v>
      </c>
      <c r="B31" s="132" t="s">
        <v>126</v>
      </c>
      <c r="C31" s="134">
        <v>1</v>
      </c>
      <c r="D31" s="135"/>
      <c r="E31" s="135">
        <v>849.43</v>
      </c>
      <c r="F31" s="31" t="s">
        <v>13</v>
      </c>
    </row>
    <row r="32" spans="1:6" x14ac:dyDescent="0.25">
      <c r="A32" s="133" t="s">
        <v>9</v>
      </c>
      <c r="B32" s="132" t="s">
        <v>127</v>
      </c>
      <c r="C32" s="134">
        <v>1</v>
      </c>
      <c r="D32" s="135"/>
      <c r="E32" s="135">
        <v>10352.379999999999</v>
      </c>
      <c r="F32" s="31" t="s">
        <v>131</v>
      </c>
    </row>
    <row r="33" spans="1:6" x14ac:dyDescent="0.25">
      <c r="A33" s="133" t="s">
        <v>9</v>
      </c>
      <c r="B33" s="132" t="s">
        <v>128</v>
      </c>
      <c r="C33" s="134">
        <v>1</v>
      </c>
      <c r="D33" s="135"/>
      <c r="E33" s="135">
        <v>1327.23</v>
      </c>
      <c r="F33" s="31" t="s">
        <v>13</v>
      </c>
    </row>
    <row r="34" spans="1:6" x14ac:dyDescent="0.25">
      <c r="A34" s="133" t="s">
        <v>9</v>
      </c>
      <c r="B34" s="132" t="s">
        <v>132</v>
      </c>
      <c r="C34" s="134">
        <v>1</v>
      </c>
      <c r="D34" s="135"/>
      <c r="E34" s="135">
        <v>5308.91</v>
      </c>
      <c r="F34" s="31" t="s">
        <v>131</v>
      </c>
    </row>
    <row r="35" spans="1:6" x14ac:dyDescent="0.25">
      <c r="A35" s="133" t="s">
        <v>9</v>
      </c>
      <c r="B35" s="132" t="s">
        <v>146</v>
      </c>
      <c r="C35" s="134">
        <v>1</v>
      </c>
      <c r="D35" s="135"/>
      <c r="E35" s="135">
        <v>13272.28</v>
      </c>
      <c r="F35" s="31" t="s">
        <v>13</v>
      </c>
    </row>
    <row r="36" spans="1:6" x14ac:dyDescent="0.25">
      <c r="A36" s="133" t="s">
        <v>9</v>
      </c>
      <c r="B36" s="132" t="s">
        <v>156</v>
      </c>
      <c r="C36" s="134">
        <v>5</v>
      </c>
      <c r="D36" s="135"/>
      <c r="E36" s="135">
        <v>3318.07</v>
      </c>
      <c r="F36" s="31" t="s">
        <v>13</v>
      </c>
    </row>
    <row r="37" spans="1:6" s="132" customFormat="1" x14ac:dyDescent="0.25">
      <c r="A37" s="133" t="s">
        <v>9</v>
      </c>
      <c r="B37" s="132" t="s">
        <v>167</v>
      </c>
      <c r="C37" s="134">
        <v>1</v>
      </c>
      <c r="D37" s="135"/>
      <c r="E37" s="135">
        <v>2654.46</v>
      </c>
      <c r="F37" s="134" t="s">
        <v>13</v>
      </c>
    </row>
    <row r="38" spans="1:6" s="132" customFormat="1" x14ac:dyDescent="0.25">
      <c r="A38" s="133" t="s">
        <v>9</v>
      </c>
      <c r="B38" s="132" t="s">
        <v>178</v>
      </c>
      <c r="C38" s="134">
        <v>2</v>
      </c>
      <c r="D38" s="135"/>
      <c r="E38" s="135">
        <v>9508.26</v>
      </c>
      <c r="F38" s="134" t="s">
        <v>13</v>
      </c>
    </row>
    <row r="39" spans="1:6" x14ac:dyDescent="0.25">
      <c r="A39" s="133" t="s">
        <v>11</v>
      </c>
      <c r="B39" s="132" t="s">
        <v>155</v>
      </c>
      <c r="C39" s="134">
        <v>1</v>
      </c>
      <c r="D39" s="135"/>
      <c r="E39" s="135">
        <v>939.92</v>
      </c>
      <c r="F39" s="31" t="s">
        <v>13</v>
      </c>
    </row>
    <row r="40" spans="1:6" x14ac:dyDescent="0.25">
      <c r="A40" s="133" t="s">
        <v>11</v>
      </c>
      <c r="B40" s="132" t="s">
        <v>27</v>
      </c>
      <c r="C40" s="134">
        <v>1</v>
      </c>
      <c r="D40" s="135"/>
      <c r="E40" s="135">
        <v>576.58000000000004</v>
      </c>
      <c r="F40" s="31" t="s">
        <v>17</v>
      </c>
    </row>
    <row r="41" spans="1:6" x14ac:dyDescent="0.25">
      <c r="A41" s="133" t="s">
        <v>11</v>
      </c>
      <c r="B41" s="132" t="s">
        <v>28</v>
      </c>
      <c r="C41" s="134">
        <v>1</v>
      </c>
      <c r="D41" s="135"/>
      <c r="E41" s="135">
        <v>2828.32</v>
      </c>
      <c r="F41" s="31" t="s">
        <v>13</v>
      </c>
    </row>
    <row r="42" spans="1:6" x14ac:dyDescent="0.25">
      <c r="A42" s="133" t="s">
        <v>11</v>
      </c>
      <c r="B42" s="132" t="s">
        <v>29</v>
      </c>
      <c r="C42" s="134">
        <v>2</v>
      </c>
      <c r="D42" s="135"/>
      <c r="E42" s="135">
        <v>4597.5200000000004</v>
      </c>
      <c r="F42" s="31" t="s">
        <v>17</v>
      </c>
    </row>
    <row r="43" spans="1:6" x14ac:dyDescent="0.25">
      <c r="A43" s="133" t="s">
        <v>9</v>
      </c>
      <c r="B43" s="132" t="s">
        <v>193</v>
      </c>
      <c r="C43" s="134" t="s">
        <v>30</v>
      </c>
      <c r="D43" s="135"/>
      <c r="E43" s="135">
        <v>2528.1</v>
      </c>
      <c r="F43" s="31" t="s">
        <v>13</v>
      </c>
    </row>
    <row r="44" spans="1:6" x14ac:dyDescent="0.25">
      <c r="A44" s="133" t="s">
        <v>9</v>
      </c>
      <c r="B44" s="132" t="s">
        <v>31</v>
      </c>
      <c r="C44" s="134">
        <v>1</v>
      </c>
      <c r="D44" s="135"/>
      <c r="E44" s="135">
        <v>1275.73</v>
      </c>
      <c r="F44" s="2" t="s">
        <v>13</v>
      </c>
    </row>
    <row r="45" spans="1:6" x14ac:dyDescent="0.25">
      <c r="A45" s="133" t="s">
        <v>9</v>
      </c>
      <c r="B45" s="132" t="s">
        <v>192</v>
      </c>
      <c r="C45" s="134" t="s">
        <v>30</v>
      </c>
      <c r="D45" s="135"/>
      <c r="E45" s="135">
        <v>28553.85</v>
      </c>
      <c r="F45" s="2" t="s">
        <v>32</v>
      </c>
    </row>
    <row r="46" spans="1:6" x14ac:dyDescent="0.25">
      <c r="B46" s="154" t="s">
        <v>188</v>
      </c>
      <c r="D46" s="5"/>
      <c r="E46" s="155">
        <f>SUM(E2:E45)</f>
        <v>602435.81000000006</v>
      </c>
      <c r="F46" s="2"/>
    </row>
    <row r="48" spans="1:6" x14ac:dyDescent="0.25">
      <c r="C48" s="6"/>
      <c r="D48" s="5"/>
      <c r="E48" s="5"/>
    </row>
    <row r="50" spans="2:6" x14ac:dyDescent="0.25">
      <c r="B50" s="7"/>
      <c r="C50" s="1" t="s">
        <v>33</v>
      </c>
    </row>
    <row r="51" spans="2:6" x14ac:dyDescent="0.25">
      <c r="B51" s="157" t="s">
        <v>189</v>
      </c>
      <c r="C51" s="157" t="s">
        <v>9</v>
      </c>
      <c r="D51" s="157" t="s">
        <v>11</v>
      </c>
      <c r="E51" s="157" t="s">
        <v>34</v>
      </c>
    </row>
    <row r="52" spans="2:6" x14ac:dyDescent="0.25">
      <c r="B52" s="8" t="s">
        <v>10</v>
      </c>
      <c r="C52" s="9">
        <f>E2</f>
        <v>267156.57</v>
      </c>
      <c r="D52" s="9">
        <f>E3</f>
        <v>145535</v>
      </c>
      <c r="E52" s="9">
        <f>SUBTOTAL(9,C52:D52)</f>
        <v>412691.57</v>
      </c>
    </row>
    <row r="53" spans="2:6" x14ac:dyDescent="0.25">
      <c r="B53" s="8" t="s">
        <v>32</v>
      </c>
      <c r="C53" s="9">
        <f>E45</f>
        <v>28553.85</v>
      </c>
      <c r="D53" s="9"/>
      <c r="E53" s="9">
        <f>SUBTOTAL(9,C53:D53)</f>
        <v>28553.85</v>
      </c>
    </row>
    <row r="54" spans="2:6" x14ac:dyDescent="0.25">
      <c r="B54" s="8" t="s">
        <v>17</v>
      </c>
      <c r="C54" s="9">
        <f>E28</f>
        <v>376.93</v>
      </c>
      <c r="D54" s="9">
        <f>+E40+E42</f>
        <v>5174.1000000000004</v>
      </c>
      <c r="E54" s="9">
        <f>SUBTOTAL(9,C54:D54)</f>
        <v>5551.0300000000007</v>
      </c>
    </row>
    <row r="55" spans="2:6" x14ac:dyDescent="0.25">
      <c r="B55" s="8" t="s">
        <v>21</v>
      </c>
      <c r="C55" s="9">
        <f>E23+E24+E25+E26+E27</f>
        <v>60160.609999999993</v>
      </c>
      <c r="D55" s="9"/>
      <c r="E55" s="9">
        <f>SUBTOTAL(9,C55:D55)</f>
        <v>60160.609999999993</v>
      </c>
    </row>
    <row r="56" spans="2:6" x14ac:dyDescent="0.25">
      <c r="B56" s="8" t="s">
        <v>13</v>
      </c>
      <c r="C56" s="9">
        <f>E4+E5+E6+E8+E7+E9+E10+E11+E12+E13+E14+E15+E19+E20+E21+E22+E29+E30+E31+E33+E35+E36+E37+E38+E16+E17+E18</f>
        <v>72245.39</v>
      </c>
      <c r="D56" s="9">
        <f>E39+E41+E43+E44</f>
        <v>7572.07</v>
      </c>
      <c r="E56" s="9">
        <f>SUBTOTAL(9,C56:D56)</f>
        <v>79817.459999999992</v>
      </c>
    </row>
    <row r="57" spans="2:6" x14ac:dyDescent="0.25">
      <c r="B57" s="125" t="s">
        <v>131</v>
      </c>
      <c r="C57" s="160">
        <f>E32+E34</f>
        <v>15661.289999999999</v>
      </c>
      <c r="D57" s="160"/>
      <c r="E57" s="160"/>
    </row>
    <row r="58" spans="2:6" x14ac:dyDescent="0.25">
      <c r="B58" s="158" t="s">
        <v>190</v>
      </c>
      <c r="C58" s="156">
        <f>SUBTOTAL(9,C52:C57)</f>
        <v>444154.63999999996</v>
      </c>
      <c r="D58" s="156">
        <f>SUBTOTAL(9,D52:D57)</f>
        <v>158281.17000000001</v>
      </c>
      <c r="E58" s="159">
        <f>C58+D58</f>
        <v>602435.80999999994</v>
      </c>
    </row>
    <row r="59" spans="2:6" x14ac:dyDescent="0.25">
      <c r="E59" s="9"/>
      <c r="F59" s="9"/>
    </row>
    <row r="67" spans="3:3" x14ac:dyDescent="0.25">
      <c r="C67" s="36"/>
    </row>
  </sheetData>
  <sheetProtection selectLockedCells="1" selectUnlockedCells="1"/>
  <phoneticPr fontId="43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5"/>
  <sheetViews>
    <sheetView tabSelected="1" zoomScale="90" zoomScaleNormal="90" zoomScaleSheetLayoutView="80" zoomScalePageLayoutView="90" workbookViewId="0">
      <selection activeCell="A8" sqref="A8:C8"/>
    </sheetView>
  </sheetViews>
  <sheetFormatPr defaultRowHeight="11.25" x14ac:dyDescent="0.2"/>
  <cols>
    <col min="1" max="1" width="5.140625" style="10" customWidth="1"/>
    <col min="2" max="2" width="55.7109375" style="10" customWidth="1"/>
    <col min="3" max="3" width="38.42578125" style="10" customWidth="1"/>
    <col min="4" max="4" width="19" style="10" customWidth="1"/>
    <col min="5" max="5" width="16.28515625" style="11" bestFit="1" customWidth="1"/>
    <col min="6" max="16384" width="9.140625" style="10"/>
  </cols>
  <sheetData>
    <row r="1" spans="1:5" ht="14.25" customHeight="1" x14ac:dyDescent="0.2"/>
    <row r="2" spans="1:5" ht="18" customHeight="1" x14ac:dyDescent="0.2">
      <c r="A2" s="12"/>
      <c r="B2" s="238" t="s">
        <v>35</v>
      </c>
      <c r="C2" s="116" t="s">
        <v>1</v>
      </c>
      <c r="D2" s="13"/>
      <c r="E2" s="14"/>
    </row>
    <row r="3" spans="1:5" ht="18" customHeight="1" x14ac:dyDescent="0.2">
      <c r="A3" s="12"/>
      <c r="B3" s="239" t="s">
        <v>36</v>
      </c>
      <c r="C3" s="117" t="s">
        <v>37</v>
      </c>
      <c r="D3" s="13"/>
      <c r="E3" s="14"/>
    </row>
    <row r="4" spans="1:5" ht="18" customHeight="1" x14ac:dyDescent="0.2">
      <c r="A4" s="12"/>
      <c r="B4" s="239" t="s">
        <v>38</v>
      </c>
      <c r="C4" s="118" t="s">
        <v>39</v>
      </c>
      <c r="D4" s="14"/>
      <c r="E4" s="14"/>
    </row>
    <row r="5" spans="1:5" ht="18" customHeight="1" x14ac:dyDescent="0.2">
      <c r="A5" s="12"/>
      <c r="B5" s="239" t="s">
        <v>40</v>
      </c>
      <c r="C5" s="118" t="s">
        <v>130</v>
      </c>
      <c r="D5" s="14"/>
      <c r="E5" s="14"/>
    </row>
    <row r="6" spans="1:5" ht="18" customHeight="1" x14ac:dyDescent="0.2">
      <c r="A6" s="12"/>
      <c r="B6" s="239" t="s">
        <v>41</v>
      </c>
      <c r="C6" s="119" t="s">
        <v>129</v>
      </c>
      <c r="D6" s="12"/>
      <c r="E6" s="14"/>
    </row>
    <row r="7" spans="1:5" ht="15" customHeight="1" thickBot="1" x14ac:dyDescent="0.25">
      <c r="A7" s="12"/>
      <c r="B7" s="15"/>
      <c r="C7" s="16"/>
      <c r="E7" s="14"/>
    </row>
    <row r="8" spans="1:5" ht="29.25" customHeight="1" thickBot="1" x14ac:dyDescent="0.3">
      <c r="A8" s="257" t="s">
        <v>198</v>
      </c>
      <c r="B8" s="257"/>
      <c r="C8" s="257"/>
      <c r="D8" s="40" t="s">
        <v>168</v>
      </c>
      <c r="E8" s="131" t="s">
        <v>166</v>
      </c>
    </row>
    <row r="9" spans="1:5" s="17" customFormat="1" ht="16.5" customHeight="1" thickBot="1" x14ac:dyDescent="0.3">
      <c r="A9" s="161" t="s">
        <v>42</v>
      </c>
      <c r="B9" s="162" t="s">
        <v>43</v>
      </c>
      <c r="C9" s="162" t="s">
        <v>7</v>
      </c>
      <c r="D9" s="163" t="s">
        <v>44</v>
      </c>
      <c r="E9" s="164" t="s">
        <v>45</v>
      </c>
    </row>
    <row r="10" spans="1:5" ht="18" customHeight="1" x14ac:dyDescent="0.35">
      <c r="A10" s="165" t="s">
        <v>46</v>
      </c>
      <c r="B10" s="166" t="s">
        <v>47</v>
      </c>
      <c r="C10" s="167"/>
      <c r="D10" s="168" t="s">
        <v>169</v>
      </c>
      <c r="E10" s="169" t="s">
        <v>169</v>
      </c>
    </row>
    <row r="11" spans="1:5" ht="16.5" customHeight="1" x14ac:dyDescent="0.25">
      <c r="A11" s="44"/>
      <c r="B11" s="170" t="s">
        <v>196</v>
      </c>
      <c r="C11" s="115" t="s">
        <v>48</v>
      </c>
      <c r="D11" s="136"/>
      <c r="E11" s="137"/>
    </row>
    <row r="12" spans="1:5" ht="16.5" customHeight="1" x14ac:dyDescent="0.25">
      <c r="A12" s="45"/>
      <c r="B12" s="171" t="s">
        <v>49</v>
      </c>
      <c r="C12" s="139" t="s">
        <v>9</v>
      </c>
      <c r="D12" s="140">
        <f>'Popis Imovine_Kom-Ilok'!E2</f>
        <v>267156.57</v>
      </c>
      <c r="E12" s="120"/>
    </row>
    <row r="13" spans="1:5" ht="16.5" customHeight="1" x14ac:dyDescent="0.25">
      <c r="A13" s="46"/>
      <c r="B13" s="172" t="s">
        <v>50</v>
      </c>
      <c r="C13" s="141" t="s">
        <v>171</v>
      </c>
      <c r="D13" s="142">
        <v>50000</v>
      </c>
      <c r="E13" s="121"/>
    </row>
    <row r="14" spans="1:5" ht="16.5" customHeight="1" x14ac:dyDescent="0.25">
      <c r="A14" s="46"/>
      <c r="B14" s="172" t="s">
        <v>52</v>
      </c>
      <c r="C14" s="143" t="s">
        <v>172</v>
      </c>
      <c r="D14" s="148">
        <v>458865</v>
      </c>
      <c r="E14" s="173"/>
    </row>
    <row r="15" spans="1:5" ht="16.5" customHeight="1" x14ac:dyDescent="0.25">
      <c r="A15" s="46"/>
      <c r="B15" s="170" t="s">
        <v>195</v>
      </c>
      <c r="C15" s="94" t="s">
        <v>51</v>
      </c>
      <c r="D15" s="174">
        <f>SUM(D12:D14)</f>
        <v>776021.57000000007</v>
      </c>
      <c r="E15" s="138"/>
    </row>
    <row r="16" spans="1:5" ht="16.5" customHeight="1" x14ac:dyDescent="0.25">
      <c r="A16" s="46"/>
      <c r="B16" s="175" t="s">
        <v>173</v>
      </c>
      <c r="C16" s="93" t="s">
        <v>53</v>
      </c>
      <c r="D16" s="144"/>
      <c r="E16" s="145"/>
    </row>
    <row r="17" spans="1:5" ht="16.5" customHeight="1" x14ac:dyDescent="0.25">
      <c r="A17" s="46"/>
      <c r="B17" s="175" t="s">
        <v>176</v>
      </c>
      <c r="C17" s="139" t="s">
        <v>9</v>
      </c>
      <c r="D17" s="146">
        <v>162410</v>
      </c>
      <c r="E17" s="120"/>
    </row>
    <row r="18" spans="1:5" ht="16.5" customHeight="1" x14ac:dyDescent="0.25">
      <c r="A18" s="46"/>
      <c r="B18" s="175" t="s">
        <v>174</v>
      </c>
      <c r="C18" s="141" t="s">
        <v>11</v>
      </c>
      <c r="D18" s="147">
        <v>9492</v>
      </c>
      <c r="E18" s="121"/>
    </row>
    <row r="19" spans="1:5" ht="16.5" customHeight="1" x14ac:dyDescent="0.25">
      <c r="A19" s="46"/>
      <c r="B19" s="175" t="s">
        <v>177</v>
      </c>
      <c r="C19" s="141" t="s">
        <v>170</v>
      </c>
      <c r="D19" s="147">
        <v>3000</v>
      </c>
      <c r="E19" s="121"/>
    </row>
    <row r="20" spans="1:5" ht="16.5" customHeight="1" x14ac:dyDescent="0.25">
      <c r="A20" s="46"/>
      <c r="B20" s="175" t="s">
        <v>175</v>
      </c>
      <c r="C20" s="141" t="s">
        <v>171</v>
      </c>
      <c r="D20" s="147">
        <v>5000</v>
      </c>
      <c r="E20" s="121"/>
    </row>
    <row r="21" spans="1:5" ht="16.5" customHeight="1" x14ac:dyDescent="0.25">
      <c r="A21" s="46"/>
      <c r="C21" s="143" t="s">
        <v>172</v>
      </c>
      <c r="D21" s="149">
        <v>160612</v>
      </c>
      <c r="E21" s="173"/>
    </row>
    <row r="22" spans="1:5" ht="16.5" customHeight="1" x14ac:dyDescent="0.25">
      <c r="A22" s="46"/>
      <c r="C22" s="94" t="s">
        <v>51</v>
      </c>
      <c r="D22" s="174">
        <f>SUM(D17:D21)</f>
        <v>340514</v>
      </c>
      <c r="E22" s="138"/>
    </row>
    <row r="23" spans="1:5" ht="16.5" customHeight="1" x14ac:dyDescent="0.25">
      <c r="A23" s="46"/>
      <c r="B23" s="176" t="s">
        <v>54</v>
      </c>
      <c r="C23" s="93" t="s">
        <v>55</v>
      </c>
      <c r="D23" s="114"/>
      <c r="E23" s="100"/>
    </row>
    <row r="24" spans="1:5" ht="16.5" customHeight="1" x14ac:dyDescent="0.25">
      <c r="A24" s="46"/>
      <c r="B24" s="177" t="s">
        <v>56</v>
      </c>
      <c r="C24" s="113" t="s">
        <v>9</v>
      </c>
      <c r="D24" s="114">
        <v>6636.14</v>
      </c>
      <c r="E24" s="120"/>
    </row>
    <row r="25" spans="1:5" ht="16.5" customHeight="1" x14ac:dyDescent="0.25">
      <c r="A25" s="46"/>
      <c r="B25" s="177" t="s">
        <v>57</v>
      </c>
      <c r="C25" s="94" t="s">
        <v>51</v>
      </c>
      <c r="D25" s="178">
        <f>SUM(D24:D24)</f>
        <v>6636.14</v>
      </c>
      <c r="E25" s="179"/>
    </row>
    <row r="26" spans="1:5" ht="16.5" customHeight="1" x14ac:dyDescent="0.25">
      <c r="A26" s="46"/>
      <c r="B26" s="170" t="s">
        <v>58</v>
      </c>
      <c r="C26" s="93" t="s">
        <v>59</v>
      </c>
      <c r="D26" s="114"/>
      <c r="E26" s="100"/>
    </row>
    <row r="27" spans="1:5" ht="16.5" customHeight="1" x14ac:dyDescent="0.25">
      <c r="A27" s="46"/>
      <c r="B27" s="177" t="s">
        <v>60</v>
      </c>
      <c r="C27" s="95" t="s">
        <v>61</v>
      </c>
      <c r="D27" s="109">
        <v>8626.98</v>
      </c>
      <c r="E27" s="127"/>
    </row>
    <row r="28" spans="1:5" ht="16.5" customHeight="1" x14ac:dyDescent="0.25">
      <c r="A28" s="46"/>
      <c r="B28" s="180" t="s">
        <v>62</v>
      </c>
      <c r="C28" s="112" t="s">
        <v>63</v>
      </c>
      <c r="D28" s="110">
        <v>3318.07</v>
      </c>
      <c r="E28" s="121"/>
    </row>
    <row r="29" spans="1:5" ht="16.5" customHeight="1" x14ac:dyDescent="0.25">
      <c r="A29" s="46"/>
      <c r="B29" s="177" t="s">
        <v>64</v>
      </c>
      <c r="C29" s="112" t="s">
        <v>61</v>
      </c>
      <c r="D29" s="110">
        <v>8626.98</v>
      </c>
      <c r="E29" s="121"/>
    </row>
    <row r="30" spans="1:5" ht="16.5" customHeight="1" x14ac:dyDescent="0.25">
      <c r="A30" s="46"/>
      <c r="B30" s="180" t="s">
        <v>62</v>
      </c>
      <c r="C30" s="112" t="s">
        <v>63</v>
      </c>
      <c r="D30" s="110">
        <v>3318.07</v>
      </c>
      <c r="E30" s="121"/>
    </row>
    <row r="31" spans="1:5" ht="16.5" customHeight="1" x14ac:dyDescent="0.25">
      <c r="A31" s="46"/>
      <c r="B31" s="180" t="s">
        <v>62</v>
      </c>
      <c r="C31" s="112" t="s">
        <v>65</v>
      </c>
      <c r="D31" s="110">
        <v>663.61</v>
      </c>
      <c r="E31" s="121"/>
    </row>
    <row r="32" spans="1:5" ht="16.5" customHeight="1" x14ac:dyDescent="0.25">
      <c r="A32" s="46"/>
      <c r="B32" s="177" t="s">
        <v>66</v>
      </c>
      <c r="C32" s="112" t="s">
        <v>61</v>
      </c>
      <c r="D32" s="110">
        <v>8626.98</v>
      </c>
      <c r="E32" s="121"/>
    </row>
    <row r="33" spans="1:5" ht="16.5" customHeight="1" x14ac:dyDescent="0.25">
      <c r="A33" s="46"/>
      <c r="B33" s="177" t="s">
        <v>197</v>
      </c>
      <c r="C33" s="112" t="s">
        <v>63</v>
      </c>
      <c r="D33" s="110">
        <v>3318.07</v>
      </c>
      <c r="E33" s="121"/>
    </row>
    <row r="34" spans="1:5" ht="16.5" customHeight="1" x14ac:dyDescent="0.25">
      <c r="A34" s="46"/>
      <c r="B34" s="177" t="s">
        <v>67</v>
      </c>
      <c r="C34" s="112" t="s">
        <v>61</v>
      </c>
      <c r="D34" s="110">
        <v>8626.98</v>
      </c>
      <c r="E34" s="121"/>
    </row>
    <row r="35" spans="1:5" ht="16.5" customHeight="1" x14ac:dyDescent="0.25">
      <c r="A35" s="46"/>
      <c r="B35" s="180" t="s">
        <v>62</v>
      </c>
      <c r="C35" s="96" t="s">
        <v>63</v>
      </c>
      <c r="D35" s="111">
        <v>3318.07</v>
      </c>
      <c r="E35" s="128"/>
    </row>
    <row r="36" spans="1:5" ht="16.5" customHeight="1" x14ac:dyDescent="0.25">
      <c r="A36" s="46"/>
      <c r="B36" s="19" t="s">
        <v>68</v>
      </c>
      <c r="C36" s="94" t="s">
        <v>51</v>
      </c>
      <c r="D36" s="89">
        <f>SUM(D27:D35)</f>
        <v>48443.810000000005</v>
      </c>
      <c r="E36" s="179"/>
    </row>
    <row r="37" spans="1:5" s="18" customFormat="1" ht="16.5" customHeight="1" x14ac:dyDescent="0.25">
      <c r="A37" s="47"/>
      <c r="B37" s="20" t="s">
        <v>136</v>
      </c>
      <c r="C37" s="63" t="s">
        <v>157</v>
      </c>
      <c r="D37" s="181"/>
      <c r="E37" s="182"/>
    </row>
    <row r="38" spans="1:5" s="18" customFormat="1" ht="18.75" customHeight="1" thickBot="1" x14ac:dyDescent="0.3">
      <c r="A38" s="48"/>
      <c r="B38" s="49" t="s">
        <v>69</v>
      </c>
      <c r="C38" s="64"/>
      <c r="D38" s="50" t="s">
        <v>137</v>
      </c>
      <c r="E38" s="56"/>
    </row>
    <row r="39" spans="1:5" s="18" customFormat="1" ht="18" customHeight="1" thickBot="1" x14ac:dyDescent="0.3">
      <c r="A39" s="255"/>
      <c r="B39" s="255"/>
      <c r="C39" s="255"/>
      <c r="D39" s="255"/>
      <c r="E39" s="255"/>
    </row>
    <row r="40" spans="1:5" s="17" customFormat="1" ht="16.5" customHeight="1" thickBot="1" x14ac:dyDescent="0.3">
      <c r="A40" s="41" t="s">
        <v>42</v>
      </c>
      <c r="B40" s="42" t="s">
        <v>43</v>
      </c>
      <c r="C40" s="42" t="s">
        <v>7</v>
      </c>
      <c r="D40" s="43" t="s">
        <v>44</v>
      </c>
      <c r="E40" s="51" t="s">
        <v>45</v>
      </c>
    </row>
    <row r="41" spans="1:5" s="22" customFormat="1" ht="18" customHeight="1" x14ac:dyDescent="0.35">
      <c r="A41" s="183" t="s">
        <v>70</v>
      </c>
      <c r="B41" s="184" t="s">
        <v>71</v>
      </c>
      <c r="C41" s="185"/>
      <c r="D41" s="186" t="s">
        <v>169</v>
      </c>
      <c r="E41" s="187" t="s">
        <v>169</v>
      </c>
    </row>
    <row r="42" spans="1:5" s="22" customFormat="1" ht="27.75" customHeight="1" x14ac:dyDescent="0.25">
      <c r="A42" s="52"/>
      <c r="B42" s="23" t="s">
        <v>72</v>
      </c>
      <c r="C42" s="93" t="s">
        <v>53</v>
      </c>
      <c r="D42" s="101"/>
      <c r="E42" s="100"/>
    </row>
    <row r="43" spans="1:5" ht="16.5" customHeight="1" x14ac:dyDescent="0.25">
      <c r="A43" s="52"/>
      <c r="B43" s="188"/>
      <c r="C43" s="102" t="s">
        <v>9</v>
      </c>
      <c r="D43" s="150">
        <v>119522</v>
      </c>
      <c r="E43" s="121"/>
    </row>
    <row r="44" spans="1:5" ht="16.5" customHeight="1" x14ac:dyDescent="0.25">
      <c r="A44" s="52"/>
      <c r="B44" s="177"/>
      <c r="C44" s="103" t="s">
        <v>11</v>
      </c>
      <c r="D44" s="92">
        <v>3491.94</v>
      </c>
      <c r="E44" s="121"/>
    </row>
    <row r="45" spans="1:5" ht="16.5" customHeight="1" x14ac:dyDescent="0.25">
      <c r="A45" s="52"/>
      <c r="B45" s="177"/>
      <c r="C45" s="99" t="s">
        <v>51</v>
      </c>
      <c r="D45" s="178">
        <f>SUM(D43:D44)</f>
        <v>123013.94</v>
      </c>
      <c r="E45" s="179"/>
    </row>
    <row r="46" spans="1:5" s="18" customFormat="1" ht="16.5" customHeight="1" x14ac:dyDescent="0.25">
      <c r="A46" s="53"/>
      <c r="B46" s="244" t="s">
        <v>49</v>
      </c>
      <c r="C46" s="245"/>
      <c r="D46" s="106" t="s">
        <v>73</v>
      </c>
      <c r="E46" s="104"/>
    </row>
    <row r="47" spans="1:5" s="18" customFormat="1" ht="16.5" customHeight="1" x14ac:dyDescent="0.25">
      <c r="A47" s="53"/>
      <c r="B47" s="20" t="s">
        <v>122</v>
      </c>
      <c r="C47" s="246"/>
      <c r="D47" s="107" t="s">
        <v>74</v>
      </c>
      <c r="E47" s="122"/>
    </row>
    <row r="48" spans="1:5" s="18" customFormat="1" ht="16.5" customHeight="1" x14ac:dyDescent="0.25">
      <c r="A48" s="53"/>
      <c r="B48"/>
      <c r="C48" s="247"/>
      <c r="D48" s="108" t="s">
        <v>75</v>
      </c>
      <c r="E48" s="122"/>
    </row>
    <row r="49" spans="1:5" s="18" customFormat="1" ht="16.5" customHeight="1" x14ac:dyDescent="0.25">
      <c r="A49" s="53"/>
      <c r="B49" s="24" t="s">
        <v>69</v>
      </c>
      <c r="C49" s="70" t="s">
        <v>51</v>
      </c>
      <c r="D49" s="105"/>
      <c r="E49" s="190"/>
    </row>
    <row r="50" spans="1:5" s="18" customFormat="1" ht="16.5" customHeight="1" x14ac:dyDescent="0.25">
      <c r="A50" s="47"/>
      <c r="C50" s="63" t="s">
        <v>158</v>
      </c>
      <c r="D50" s="189"/>
      <c r="E50" s="54"/>
    </row>
    <row r="51" spans="1:5" s="18" customFormat="1" ht="18.75" customHeight="1" thickBot="1" x14ac:dyDescent="0.3">
      <c r="A51" s="48"/>
      <c r="B51" s="55"/>
      <c r="C51" s="64"/>
      <c r="D51" s="65" t="s">
        <v>138</v>
      </c>
      <c r="E51" s="66"/>
    </row>
    <row r="52" spans="1:5" s="18" customFormat="1" ht="18" customHeight="1" thickBot="1" x14ac:dyDescent="0.3">
      <c r="A52" s="255"/>
      <c r="B52" s="255"/>
      <c r="C52" s="255"/>
      <c r="D52" s="255"/>
      <c r="E52" s="255"/>
    </row>
    <row r="53" spans="1:5" s="17" customFormat="1" ht="16.5" customHeight="1" thickBot="1" x14ac:dyDescent="0.3">
      <c r="A53" s="41" t="s">
        <v>42</v>
      </c>
      <c r="B53" s="42" t="s">
        <v>43</v>
      </c>
      <c r="C53" s="42" t="s">
        <v>7</v>
      </c>
      <c r="D53" s="43" t="s">
        <v>44</v>
      </c>
      <c r="E53" s="51" t="s">
        <v>45</v>
      </c>
    </row>
    <row r="54" spans="1:5" s="22" customFormat="1" ht="18" customHeight="1" x14ac:dyDescent="0.35">
      <c r="A54" s="183" t="s">
        <v>76</v>
      </c>
      <c r="B54" s="184" t="s">
        <v>77</v>
      </c>
      <c r="C54" s="185"/>
      <c r="D54" s="186" t="s">
        <v>169</v>
      </c>
      <c r="E54" s="187" t="s">
        <v>169</v>
      </c>
    </row>
    <row r="55" spans="1:5" ht="16.5" customHeight="1" x14ac:dyDescent="0.25">
      <c r="A55" s="52"/>
      <c r="B55" s="176" t="s">
        <v>78</v>
      </c>
      <c r="C55" s="93" t="s">
        <v>53</v>
      </c>
      <c r="D55" s="73"/>
      <c r="E55" s="191"/>
    </row>
    <row r="56" spans="1:5" ht="16.5" customHeight="1" x14ac:dyDescent="0.25">
      <c r="A56" s="52"/>
      <c r="B56" s="177" t="s">
        <v>79</v>
      </c>
      <c r="C56" s="95" t="s">
        <v>81</v>
      </c>
      <c r="D56" s="90">
        <v>2654.46</v>
      </c>
      <c r="E56" s="127"/>
    </row>
    <row r="57" spans="1:5" ht="16.5" customHeight="1" x14ac:dyDescent="0.25">
      <c r="A57" s="52"/>
      <c r="B57" s="177" t="s">
        <v>80</v>
      </c>
      <c r="C57" s="96" t="s">
        <v>93</v>
      </c>
      <c r="D57" s="91">
        <v>1327.23</v>
      </c>
      <c r="E57" s="128"/>
    </row>
    <row r="58" spans="1:5" ht="16.5" customHeight="1" x14ac:dyDescent="0.25">
      <c r="A58" s="52"/>
      <c r="B58" s="188"/>
      <c r="C58" s="94" t="s">
        <v>51</v>
      </c>
      <c r="D58" s="89"/>
      <c r="E58" s="179"/>
    </row>
    <row r="59" spans="1:5" ht="16.5" customHeight="1" x14ac:dyDescent="0.25">
      <c r="A59" s="52"/>
      <c r="B59" s="188"/>
      <c r="C59" s="248" t="s">
        <v>55</v>
      </c>
      <c r="D59" s="88"/>
      <c r="E59" s="191"/>
    </row>
    <row r="60" spans="1:5" ht="16.5" customHeight="1" x14ac:dyDescent="0.25">
      <c r="A60" s="52"/>
      <c r="B60" s="188"/>
      <c r="C60" s="249" t="s">
        <v>81</v>
      </c>
      <c r="D60" s="73">
        <v>2654.46</v>
      </c>
      <c r="E60" s="123"/>
    </row>
    <row r="61" spans="1:5" ht="16.5" customHeight="1" x14ac:dyDescent="0.25">
      <c r="A61" s="52"/>
      <c r="B61" s="192"/>
      <c r="C61" s="99" t="s">
        <v>51</v>
      </c>
      <c r="D61" s="89"/>
      <c r="E61" s="179"/>
    </row>
    <row r="62" spans="1:5" ht="16.5" customHeight="1" x14ac:dyDescent="0.25">
      <c r="A62" s="52"/>
      <c r="B62" s="193"/>
      <c r="C62" s="98" t="s">
        <v>82</v>
      </c>
      <c r="D62" s="194"/>
      <c r="E62" s="191"/>
    </row>
    <row r="63" spans="1:5" ht="16.5" customHeight="1" x14ac:dyDescent="0.25">
      <c r="A63" s="52"/>
      <c r="B63" s="188"/>
      <c r="C63" s="96" t="s">
        <v>83</v>
      </c>
      <c r="D63" s="97">
        <v>398.17</v>
      </c>
      <c r="E63" s="123"/>
    </row>
    <row r="64" spans="1:5" ht="16.5" customHeight="1" x14ac:dyDescent="0.25">
      <c r="A64" s="52"/>
      <c r="B64" s="188"/>
      <c r="C64" s="99" t="s">
        <v>51</v>
      </c>
      <c r="D64" s="89"/>
      <c r="E64" s="179"/>
    </row>
    <row r="65" spans="1:5" ht="16.5" customHeight="1" x14ac:dyDescent="0.25">
      <c r="A65" s="52"/>
      <c r="B65" s="188"/>
      <c r="C65" s="98" t="s">
        <v>84</v>
      </c>
      <c r="D65" s="194"/>
      <c r="E65" s="191"/>
    </row>
    <row r="66" spans="1:5" ht="16.5" customHeight="1" x14ac:dyDescent="0.25">
      <c r="A66" s="52"/>
      <c r="B66" s="188"/>
      <c r="C66" s="96" t="s">
        <v>85</v>
      </c>
      <c r="D66" s="97">
        <v>398.17</v>
      </c>
      <c r="E66" s="123"/>
    </row>
    <row r="67" spans="1:5" ht="16.5" customHeight="1" x14ac:dyDescent="0.25">
      <c r="A67" s="57"/>
      <c r="B67" s="177"/>
      <c r="C67" s="94" t="s">
        <v>51</v>
      </c>
      <c r="D67" s="89"/>
      <c r="E67" s="179"/>
    </row>
    <row r="68" spans="1:5" ht="16.5" customHeight="1" x14ac:dyDescent="0.25">
      <c r="A68" s="57"/>
      <c r="B68" s="177"/>
      <c r="C68" s="248" t="s">
        <v>86</v>
      </c>
      <c r="D68" s="88"/>
      <c r="E68" s="191"/>
    </row>
    <row r="69" spans="1:5" ht="16.5" customHeight="1" x14ac:dyDescent="0.25">
      <c r="A69" s="57"/>
      <c r="B69" s="177"/>
      <c r="C69" s="249" t="s">
        <v>87</v>
      </c>
      <c r="D69" s="73">
        <v>398.17</v>
      </c>
      <c r="E69" s="123"/>
    </row>
    <row r="70" spans="1:5" ht="16.5" customHeight="1" x14ac:dyDescent="0.25">
      <c r="A70" s="57"/>
      <c r="B70" s="177"/>
      <c r="C70" s="94" t="s">
        <v>51</v>
      </c>
      <c r="D70" s="89"/>
      <c r="E70" s="179"/>
    </row>
    <row r="71" spans="1:5" ht="27" customHeight="1" x14ac:dyDescent="0.25">
      <c r="A71" s="57"/>
      <c r="B71" s="177"/>
      <c r="C71" s="258" t="s">
        <v>88</v>
      </c>
      <c r="D71" s="259"/>
      <c r="E71" s="195"/>
    </row>
    <row r="72" spans="1:5" ht="16.5" customHeight="1" x14ac:dyDescent="0.25">
      <c r="A72" s="57"/>
      <c r="B72" s="177"/>
      <c r="C72" s="72" t="s">
        <v>89</v>
      </c>
      <c r="D72" s="73">
        <v>5308.91</v>
      </c>
      <c r="E72" s="123"/>
    </row>
    <row r="73" spans="1:5" ht="16.5" customHeight="1" x14ac:dyDescent="0.25">
      <c r="A73" s="57"/>
      <c r="B73" s="25"/>
      <c r="C73" s="94" t="s">
        <v>51</v>
      </c>
      <c r="D73" s="89"/>
      <c r="E73" s="179"/>
    </row>
    <row r="74" spans="1:5" s="18" customFormat="1" ht="16.5" customHeight="1" x14ac:dyDescent="0.25">
      <c r="A74" s="47"/>
      <c r="B74" s="250"/>
      <c r="C74" s="202" t="s">
        <v>159</v>
      </c>
      <c r="D74" s="189"/>
      <c r="E74" s="54"/>
    </row>
    <row r="75" spans="1:5" s="18" customFormat="1" ht="18.75" customHeight="1" thickBot="1" x14ac:dyDescent="0.3">
      <c r="A75" s="48"/>
      <c r="B75" s="55"/>
      <c r="C75" s="64"/>
      <c r="D75" s="65" t="s">
        <v>139</v>
      </c>
      <c r="E75" s="66"/>
    </row>
    <row r="76" spans="1:5" s="18" customFormat="1" ht="18" customHeight="1" thickBot="1" x14ac:dyDescent="0.3">
      <c r="A76" s="255"/>
      <c r="B76" s="255"/>
      <c r="C76" s="255"/>
      <c r="D76" s="255"/>
      <c r="E76" s="255"/>
    </row>
    <row r="77" spans="1:5" s="17" customFormat="1" ht="16.5" customHeight="1" thickBot="1" x14ac:dyDescent="0.3">
      <c r="A77" s="41" t="s">
        <v>42</v>
      </c>
      <c r="B77" s="42" t="s">
        <v>43</v>
      </c>
      <c r="C77" s="42" t="s">
        <v>7</v>
      </c>
      <c r="D77" s="43" t="s">
        <v>44</v>
      </c>
      <c r="E77" s="51" t="s">
        <v>45</v>
      </c>
    </row>
    <row r="78" spans="1:5" s="22" customFormat="1" ht="18" customHeight="1" x14ac:dyDescent="0.35">
      <c r="A78" s="183" t="s">
        <v>90</v>
      </c>
      <c r="B78" s="184" t="s">
        <v>91</v>
      </c>
      <c r="C78" s="185"/>
      <c r="D78" s="186" t="s">
        <v>169</v>
      </c>
      <c r="E78" s="187" t="s">
        <v>169</v>
      </c>
    </row>
    <row r="79" spans="1:5" ht="30" x14ac:dyDescent="0.25">
      <c r="A79" s="52"/>
      <c r="B79" s="196" t="s">
        <v>165</v>
      </c>
      <c r="C79" s="197" t="s">
        <v>92</v>
      </c>
      <c r="D79" s="198"/>
      <c r="E79" s="199"/>
    </row>
    <row r="80" spans="1:5" ht="16.5" customHeight="1" x14ac:dyDescent="0.25">
      <c r="A80" s="52"/>
      <c r="B80" s="177" t="s">
        <v>164</v>
      </c>
      <c r="C80" s="95" t="s">
        <v>81</v>
      </c>
      <c r="D80" s="90">
        <v>265.44</v>
      </c>
      <c r="E80" s="200"/>
    </row>
    <row r="81" spans="1:6" ht="16.5" customHeight="1" x14ac:dyDescent="0.25">
      <c r="A81" s="52"/>
      <c r="B81" s="192" t="s">
        <v>68</v>
      </c>
      <c r="C81" s="96" t="s">
        <v>93</v>
      </c>
      <c r="D81" s="92">
        <v>199.08</v>
      </c>
      <c r="E81" s="128"/>
    </row>
    <row r="82" spans="1:6" ht="16.5" customHeight="1" x14ac:dyDescent="0.25">
      <c r="A82" s="52"/>
      <c r="B82" s="193" t="s">
        <v>94</v>
      </c>
      <c r="C82" s="94" t="s">
        <v>51</v>
      </c>
      <c r="D82" s="89"/>
      <c r="E82" s="201"/>
    </row>
    <row r="83" spans="1:6" s="18" customFormat="1" ht="16.5" customHeight="1" x14ac:dyDescent="0.25">
      <c r="A83" s="47"/>
      <c r="B83" s="250"/>
      <c r="C83" s="202" t="s">
        <v>160</v>
      </c>
      <c r="D83" s="189"/>
      <c r="E83" s="54"/>
    </row>
    <row r="84" spans="1:6" s="18" customFormat="1" ht="18.75" customHeight="1" thickBot="1" x14ac:dyDescent="0.3">
      <c r="A84" s="48"/>
      <c r="B84" s="55"/>
      <c r="C84" s="203"/>
      <c r="D84" s="204" t="s">
        <v>140</v>
      </c>
      <c r="E84" s="205"/>
    </row>
    <row r="85" spans="1:6" s="22" customFormat="1" ht="18" customHeight="1" thickBot="1" x14ac:dyDescent="0.3">
      <c r="A85" s="254"/>
      <c r="B85" s="254"/>
      <c r="C85" s="254"/>
      <c r="D85" s="254"/>
      <c r="E85" s="254"/>
    </row>
    <row r="86" spans="1:6" s="17" customFormat="1" ht="16.5" customHeight="1" thickBot="1" x14ac:dyDescent="0.3">
      <c r="A86" s="41" t="s">
        <v>42</v>
      </c>
      <c r="B86" s="42" t="s">
        <v>43</v>
      </c>
      <c r="C86" s="42" t="s">
        <v>7</v>
      </c>
      <c r="D86" s="43" t="s">
        <v>44</v>
      </c>
      <c r="E86" s="51" t="s">
        <v>45</v>
      </c>
    </row>
    <row r="87" spans="1:6" s="22" customFormat="1" ht="18" customHeight="1" x14ac:dyDescent="0.35">
      <c r="A87" s="183" t="s">
        <v>95</v>
      </c>
      <c r="B87" s="184" t="s">
        <v>96</v>
      </c>
      <c r="C87" s="185"/>
      <c r="D87" s="186" t="s">
        <v>169</v>
      </c>
      <c r="E87" s="187" t="s">
        <v>169</v>
      </c>
    </row>
    <row r="88" spans="1:6" ht="16.5" customHeight="1" x14ac:dyDescent="0.25">
      <c r="A88" s="52"/>
      <c r="B88" s="26" t="s">
        <v>200</v>
      </c>
      <c r="C88" s="206" t="s">
        <v>97</v>
      </c>
      <c r="D88" s="207"/>
      <c r="E88" s="208"/>
    </row>
    <row r="89" spans="1:6" ht="16.5" customHeight="1" x14ac:dyDescent="0.25">
      <c r="A89" s="52"/>
      <c r="B89" s="243">
        <v>914565.16</v>
      </c>
      <c r="C89" s="85" t="s">
        <v>98</v>
      </c>
      <c r="D89" s="90">
        <v>132723</v>
      </c>
      <c r="E89" s="253"/>
    </row>
    <row r="90" spans="1:6" ht="16.5" customHeight="1" x14ac:dyDescent="0.25">
      <c r="A90" s="52"/>
      <c r="B90" s="26" t="s">
        <v>201</v>
      </c>
      <c r="C90" s="86" t="s">
        <v>99</v>
      </c>
      <c r="D90" s="91">
        <v>132723</v>
      </c>
      <c r="E90" s="87"/>
    </row>
    <row r="91" spans="1:6" ht="16.5" customHeight="1" x14ac:dyDescent="0.25">
      <c r="A91" s="52"/>
      <c r="B91" s="243">
        <v>397691.39</v>
      </c>
      <c r="C91" s="209" t="s">
        <v>51</v>
      </c>
      <c r="D91" s="178"/>
      <c r="E91" s="210"/>
    </row>
    <row r="92" spans="1:6" ht="16.5" customHeight="1" x14ac:dyDescent="0.25">
      <c r="A92" s="52"/>
      <c r="B92" s="26" t="s">
        <v>100</v>
      </c>
      <c r="C92" s="252" t="s">
        <v>101</v>
      </c>
      <c r="D92" s="207"/>
      <c r="E92" s="211"/>
    </row>
    <row r="93" spans="1:6" ht="16.5" customHeight="1" x14ac:dyDescent="0.25">
      <c r="A93" s="52"/>
      <c r="B93" s="251" t="s">
        <v>202</v>
      </c>
      <c r="C93" s="95" t="s">
        <v>98</v>
      </c>
      <c r="D93" s="90">
        <v>132723</v>
      </c>
      <c r="E93" s="253"/>
      <c r="F93" s="124"/>
    </row>
    <row r="94" spans="1:6" ht="16.5" customHeight="1" x14ac:dyDescent="0.25">
      <c r="A94" s="52"/>
      <c r="B94" s="212"/>
      <c r="C94" s="96" t="s">
        <v>99</v>
      </c>
      <c r="D94" s="91">
        <v>132723</v>
      </c>
      <c r="E94" s="87"/>
    </row>
    <row r="95" spans="1:6" ht="16.5" customHeight="1" x14ac:dyDescent="0.25">
      <c r="A95" s="52"/>
      <c r="B95" s="188" t="s">
        <v>102</v>
      </c>
      <c r="C95" s="94" t="s">
        <v>51</v>
      </c>
      <c r="D95" s="89"/>
      <c r="E95" s="210"/>
    </row>
    <row r="96" spans="1:6" ht="16.5" customHeight="1" x14ac:dyDescent="0.25">
      <c r="A96" s="52"/>
      <c r="B96" s="212"/>
      <c r="C96" s="213" t="s">
        <v>103</v>
      </c>
      <c r="D96" s="214"/>
      <c r="E96" s="211"/>
    </row>
    <row r="97" spans="1:5" ht="16.5" customHeight="1" x14ac:dyDescent="0.25">
      <c r="A97" s="52"/>
      <c r="B97" s="27" t="s">
        <v>203</v>
      </c>
      <c r="C97" s="215" t="s">
        <v>133</v>
      </c>
      <c r="D97" s="216"/>
      <c r="E97" s="240"/>
    </row>
    <row r="98" spans="1:5" ht="16.5" customHeight="1" x14ac:dyDescent="0.25">
      <c r="A98" s="52"/>
      <c r="B98" s="217" t="s">
        <v>121</v>
      </c>
      <c r="C98" s="32" t="s">
        <v>104</v>
      </c>
      <c r="D98" s="33"/>
      <c r="E98" s="241"/>
    </row>
    <row r="99" spans="1:5" ht="16.5" customHeight="1" x14ac:dyDescent="0.25">
      <c r="A99" s="52"/>
      <c r="B99" s="218" t="s">
        <v>199</v>
      </c>
      <c r="C99" s="32" t="s">
        <v>134</v>
      </c>
      <c r="D99" s="33"/>
      <c r="E99" s="241"/>
    </row>
    <row r="100" spans="1:5" ht="16.5" customHeight="1" x14ac:dyDescent="0.25">
      <c r="A100" s="52"/>
      <c r="B100" s="217"/>
      <c r="C100" s="34" t="s">
        <v>135</v>
      </c>
      <c r="D100" s="35"/>
      <c r="E100" s="242"/>
    </row>
    <row r="101" spans="1:5" ht="16.5" customHeight="1" x14ac:dyDescent="0.25">
      <c r="A101" s="52"/>
      <c r="B101" s="28" t="s">
        <v>105</v>
      </c>
      <c r="C101" s="209" t="s">
        <v>51</v>
      </c>
      <c r="D101" s="219"/>
      <c r="E101" s="210"/>
    </row>
    <row r="102" spans="1:5" s="18" customFormat="1" ht="16.5" customHeight="1" x14ac:dyDescent="0.25">
      <c r="A102" s="47"/>
      <c r="B102" s="250"/>
      <c r="C102" s="202" t="s">
        <v>161</v>
      </c>
      <c r="D102" s="189"/>
      <c r="E102" s="54"/>
    </row>
    <row r="103" spans="1:5" s="18" customFormat="1" ht="18.75" customHeight="1" thickBot="1" x14ac:dyDescent="0.3">
      <c r="A103" s="48"/>
      <c r="B103" s="55"/>
      <c r="C103" s="220"/>
      <c r="D103" s="221" t="s">
        <v>141</v>
      </c>
      <c r="E103" s="222"/>
    </row>
    <row r="104" spans="1:5" s="18" customFormat="1" ht="18" customHeight="1" thickBot="1" x14ac:dyDescent="0.3">
      <c r="A104" s="255"/>
      <c r="B104" s="255"/>
      <c r="C104" s="255"/>
      <c r="D104" s="255"/>
      <c r="E104" s="255"/>
    </row>
    <row r="105" spans="1:5" s="18" customFormat="1" ht="16.5" customHeight="1" thickBot="1" x14ac:dyDescent="0.25">
      <c r="A105" s="58" t="s">
        <v>106</v>
      </c>
      <c r="B105" s="59" t="s">
        <v>43</v>
      </c>
      <c r="C105" s="59" t="s">
        <v>7</v>
      </c>
      <c r="D105" s="60" t="s">
        <v>107</v>
      </c>
      <c r="E105" s="61" t="s">
        <v>108</v>
      </c>
    </row>
    <row r="106" spans="1:5" s="18" customFormat="1" ht="21" x14ac:dyDescent="0.35">
      <c r="A106" s="223" t="s">
        <v>109</v>
      </c>
      <c r="B106" s="224" t="s">
        <v>110</v>
      </c>
      <c r="C106" s="225"/>
      <c r="D106" s="226" t="s">
        <v>169</v>
      </c>
      <c r="E106" s="187" t="s">
        <v>169</v>
      </c>
    </row>
    <row r="107" spans="1:5" s="18" customFormat="1" ht="27" customHeight="1" x14ac:dyDescent="0.25">
      <c r="A107" s="62"/>
      <c r="B107" s="29" t="s">
        <v>204</v>
      </c>
      <c r="C107" s="227" t="s">
        <v>97</v>
      </c>
      <c r="D107" s="228"/>
      <c r="E107" s="229"/>
    </row>
    <row r="108" spans="1:5" s="18" customFormat="1" ht="16.5" customHeight="1" x14ac:dyDescent="0.25">
      <c r="A108" s="62"/>
      <c r="B108" s="243">
        <v>65354.71</v>
      </c>
      <c r="C108" s="230" t="s">
        <v>98</v>
      </c>
      <c r="D108" s="231">
        <v>13272.3</v>
      </c>
      <c r="E108" s="84"/>
    </row>
    <row r="109" spans="1:5" s="18" customFormat="1" ht="16.5" customHeight="1" x14ac:dyDescent="0.25">
      <c r="A109" s="62"/>
      <c r="B109" s="80" t="s">
        <v>49</v>
      </c>
      <c r="C109" s="82" t="s">
        <v>99</v>
      </c>
      <c r="D109" s="83">
        <v>13272.3</v>
      </c>
      <c r="E109" s="81"/>
    </row>
    <row r="110" spans="1:5" s="18" customFormat="1" ht="16.5" customHeight="1" x14ac:dyDescent="0.25">
      <c r="A110" s="62"/>
      <c r="B110" s="30" t="s">
        <v>111</v>
      </c>
      <c r="C110" s="232" t="s">
        <v>51</v>
      </c>
      <c r="D110" s="233"/>
      <c r="E110" s="234"/>
    </row>
    <row r="111" spans="1:5" s="18" customFormat="1" ht="16.5" customHeight="1" x14ac:dyDescent="0.25">
      <c r="A111" s="47"/>
      <c r="B111" s="250"/>
      <c r="C111" s="202" t="s">
        <v>162</v>
      </c>
      <c r="D111" s="189"/>
      <c r="E111" s="54"/>
    </row>
    <row r="112" spans="1:5" s="18" customFormat="1" ht="18.75" customHeight="1" thickBot="1" x14ac:dyDescent="0.3">
      <c r="A112" s="48"/>
      <c r="B112" s="55"/>
      <c r="C112" s="220"/>
      <c r="D112" s="221" t="s">
        <v>142</v>
      </c>
      <c r="E112" s="222"/>
    </row>
    <row r="113" spans="1:5" s="18" customFormat="1" ht="18" customHeight="1" thickBot="1" x14ac:dyDescent="0.3">
      <c r="A113" s="255"/>
      <c r="B113" s="255"/>
      <c r="C113" s="255"/>
      <c r="D113" s="255"/>
      <c r="E113" s="255"/>
    </row>
    <row r="114" spans="1:5" s="17" customFormat="1" ht="16.5" customHeight="1" thickBot="1" x14ac:dyDescent="0.3">
      <c r="A114" s="41" t="s">
        <v>42</v>
      </c>
      <c r="B114" s="42" t="s">
        <v>43</v>
      </c>
      <c r="C114" s="42" t="s">
        <v>7</v>
      </c>
      <c r="D114" s="43" t="s">
        <v>44</v>
      </c>
      <c r="E114" s="51" t="s">
        <v>45</v>
      </c>
    </row>
    <row r="115" spans="1:5" ht="18" customHeight="1" x14ac:dyDescent="0.35">
      <c r="A115" s="183" t="s">
        <v>112</v>
      </c>
      <c r="B115" s="184" t="s">
        <v>113</v>
      </c>
      <c r="C115" s="235"/>
      <c r="D115" s="186" t="s">
        <v>169</v>
      </c>
      <c r="E115" s="187" t="s">
        <v>169</v>
      </c>
    </row>
    <row r="116" spans="1:5" ht="16.5" customHeight="1" x14ac:dyDescent="0.25">
      <c r="A116" s="52"/>
      <c r="B116" s="67" t="s">
        <v>205</v>
      </c>
      <c r="C116" s="74" t="s">
        <v>114</v>
      </c>
      <c r="D116" s="75">
        <v>6636.14</v>
      </c>
      <c r="E116" s="236"/>
    </row>
    <row r="117" spans="1:5" ht="16.5" customHeight="1" x14ac:dyDescent="0.25">
      <c r="A117" s="52"/>
      <c r="B117" s="68"/>
      <c r="C117" s="76" t="s">
        <v>115</v>
      </c>
      <c r="D117" s="77">
        <v>3318.07</v>
      </c>
      <c r="E117" s="129"/>
    </row>
    <row r="118" spans="1:5" ht="16.5" customHeight="1" x14ac:dyDescent="0.25">
      <c r="A118" s="52"/>
      <c r="B118" s="69" t="s">
        <v>116</v>
      </c>
      <c r="C118" s="76" t="s">
        <v>117</v>
      </c>
      <c r="D118" s="77">
        <v>13272.3</v>
      </c>
      <c r="E118" s="129"/>
    </row>
    <row r="119" spans="1:5" ht="16.5" customHeight="1" x14ac:dyDescent="0.25">
      <c r="A119" s="52"/>
      <c r="B119" s="69" t="s">
        <v>118</v>
      </c>
      <c r="C119" s="76" t="s">
        <v>119</v>
      </c>
      <c r="D119" s="77">
        <v>66.361400000000003</v>
      </c>
      <c r="E119" s="129"/>
    </row>
    <row r="120" spans="1:5" ht="16.5" customHeight="1" x14ac:dyDescent="0.25">
      <c r="A120" s="52"/>
      <c r="B120" s="69"/>
      <c r="C120" s="78" t="s">
        <v>120</v>
      </c>
      <c r="D120" s="79">
        <v>3318.07</v>
      </c>
      <c r="E120" s="130"/>
    </row>
    <row r="121" spans="1:5" ht="16.5" customHeight="1" x14ac:dyDescent="0.25">
      <c r="A121" s="52"/>
      <c r="B121" s="21" t="s">
        <v>144</v>
      </c>
      <c r="C121" s="70" t="s">
        <v>51</v>
      </c>
      <c r="D121" s="71"/>
      <c r="E121" s="237"/>
    </row>
    <row r="122" spans="1:5" s="18" customFormat="1" ht="16.5" customHeight="1" x14ac:dyDescent="0.25">
      <c r="A122" s="47"/>
      <c r="B122" s="250"/>
      <c r="C122" s="202" t="s">
        <v>163</v>
      </c>
      <c r="D122" s="189"/>
      <c r="E122" s="54"/>
    </row>
    <row r="123" spans="1:5" s="18" customFormat="1" ht="16.5" customHeight="1" thickBot="1" x14ac:dyDescent="0.3">
      <c r="A123" s="48"/>
      <c r="B123" s="126"/>
      <c r="C123" s="220"/>
      <c r="D123" s="221" t="s">
        <v>143</v>
      </c>
      <c r="E123" s="222"/>
    </row>
    <row r="124" spans="1:5" ht="18" customHeight="1" thickBot="1" x14ac:dyDescent="0.25">
      <c r="A124" s="256"/>
      <c r="B124" s="256"/>
      <c r="C124" s="256"/>
      <c r="D124" s="256"/>
      <c r="E124" s="256"/>
    </row>
    <row r="125" spans="1:5" ht="19.5" customHeight="1" thickBot="1" x14ac:dyDescent="0.25">
      <c r="C125" s="37"/>
      <c r="D125" s="38" t="s">
        <v>145</v>
      </c>
      <c r="E125" s="39"/>
    </row>
  </sheetData>
  <sheetProtection selectLockedCells="1" selectUnlockedCells="1"/>
  <mergeCells count="9">
    <mergeCell ref="A85:E85"/>
    <mergeCell ref="A104:E104"/>
    <mergeCell ref="A113:E113"/>
    <mergeCell ref="A124:E124"/>
    <mergeCell ref="A8:C8"/>
    <mergeCell ref="C71:D71"/>
    <mergeCell ref="A39:E39"/>
    <mergeCell ref="A52:E52"/>
    <mergeCell ref="A76:E76"/>
  </mergeCells>
  <pageMargins left="0.74791666666666667" right="0.74791666666666667" top="0.93958333333333321" bottom="1.0923611111111111" header="0.51180555555555551" footer="0.51180555555555551"/>
  <pageSetup paperSize="9" scale="64" firstPageNumber="0" orientation="portrait" r:id="rId1"/>
  <headerFooter alignWithMargins="0">
    <oddHeader>&amp;LKOM-ILOK d.o.o. Ilok&amp;CTENDER ZA OSIGURANJE IMOVINE,
ODGOVORNOSTI I NEZGODE_2026.-2027.&amp;RPRO RISK d.o.o. Osijek
POSREDNIK U OSIGURANJU</oddHeader>
    <oddFooter>&amp;LTender izradili:
Ivana Rudić / Kom-Ilok d.o.o.
Nedjeljko Margit / PRO RISK d.o.o.&amp;CIlok, travanj 2026.&amp;R&amp;P/&amp;N</oddFooter>
  </headerFooter>
  <rowBreaks count="3" manualBreakCount="3">
    <brk id="51" max="4" man="1"/>
    <brk id="84" max="4" man="1"/>
    <brk id="12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Popis lokacija_Kom-Ilok</vt:lpstr>
      <vt:lpstr>Popis Imovine_Kom-Ilok</vt:lpstr>
      <vt:lpstr>TENDER_Sve LOK+sva IMOV</vt:lpstr>
      <vt:lpstr>'TENDER_Sve LOK+sva IMOV'!__xlnm_Print_Area</vt:lpstr>
      <vt:lpstr>'Popis Imovine_Kom-Ilok'!_FiltarBaze</vt:lpstr>
      <vt:lpstr>'TENDER_Sve LOK+sva IMOV'!Podrucje_ispisa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Mikuš</dc:creator>
  <cp:lastModifiedBy>Manuela Vitman</cp:lastModifiedBy>
  <cp:revision>11</cp:revision>
  <cp:lastPrinted>2024-12-03T07:24:57Z</cp:lastPrinted>
  <dcterms:created xsi:type="dcterms:W3CDTF">2006-09-28T03:33:49Z</dcterms:created>
  <dcterms:modified xsi:type="dcterms:W3CDTF">2026-05-04T13:04:16Z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