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manuela\Desktop\NATJEČAJ KOM-ILOK\Natječaji-2022 Kom-Ilok\28-2022 Osiguranje\"/>
    </mc:Choice>
  </mc:AlternateContent>
  <xr:revisionPtr revIDLastSave="0" documentId="8_{A4DFD858-D910-4F73-838F-4A01F6EAF95F}" xr6:coauthVersionLast="47" xr6:coauthVersionMax="47" xr10:uidLastSave="{00000000-0000-0000-0000-000000000000}"/>
  <bookViews>
    <workbookView xWindow="-120" yWindow="-120" windowWidth="29040" windowHeight="15840" tabRatio="500" activeTab="2" xr2:uid="{00000000-000D-0000-FFFF-FFFF00000000}"/>
  </bookViews>
  <sheets>
    <sheet name="Popis lokacija" sheetId="1" r:id="rId1"/>
    <sheet name="Popis Imovine" sheetId="2" r:id="rId2"/>
    <sheet name="TENDER" sheetId="3" r:id="rId3"/>
  </sheets>
  <definedNames>
    <definedName name="__xlnm_Print_Area" localSheetId="2">TENDER!$A$2:$E$121</definedName>
    <definedName name="_FiltarBaze" localSheetId="1">'Popis Imovine'!$A$1:$E$44</definedName>
    <definedName name="_xlnm._FilterDatabase" localSheetId="1" hidden="1">'Popis Imovine'!$A$1:$F$44</definedName>
    <definedName name="_xlnm.Print_Area" localSheetId="2">TENDER!$A$1:$E$169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17" i="3" l="1"/>
  <c r="E106" i="3"/>
  <c r="E97" i="3"/>
  <c r="E91" i="3"/>
  <c r="E87" i="3"/>
  <c r="E78" i="3"/>
  <c r="E69" i="3"/>
  <c r="E66" i="3"/>
  <c r="E63" i="3"/>
  <c r="E60" i="3"/>
  <c r="E57" i="3"/>
  <c r="E45" i="3"/>
  <c r="E41" i="3"/>
  <c r="D32" i="3"/>
  <c r="D21" i="3"/>
  <c r="D18" i="3"/>
  <c r="D14" i="3"/>
  <c r="E32" i="3"/>
  <c r="E21" i="3"/>
  <c r="E18" i="3"/>
  <c r="E14" i="3"/>
  <c r="D57" i="2"/>
  <c r="D45" i="2"/>
  <c r="C55" i="2"/>
  <c r="C57" i="2" s="1"/>
  <c r="E57" i="2" s="1"/>
  <c r="C56" i="2"/>
  <c r="D55" i="2"/>
  <c r="D53" i="2"/>
  <c r="C54" i="2"/>
  <c r="C53" i="2"/>
  <c r="C52" i="2"/>
  <c r="D51" i="2"/>
  <c r="C51" i="2"/>
  <c r="E51" i="2" s="1"/>
  <c r="E54" i="3" l="1"/>
  <c r="E52" i="2"/>
  <c r="E53" i="2"/>
  <c r="E54" i="2"/>
  <c r="D41" i="3" l="1"/>
  <c r="E55" i="2" l="1"/>
</calcChain>
</file>

<file path=xl/sharedStrings.xml><?xml version="1.0" encoding="utf-8"?>
<sst xmlns="http://schemas.openxmlformats.org/spreadsheetml/2006/main" count="374" uniqueCount="196">
  <si>
    <t>LOKACIJA</t>
  </si>
  <si>
    <t>POPIS LOKACIJA</t>
  </si>
  <si>
    <t>KOM-ILOK d.o.o.</t>
  </si>
  <si>
    <t>I.</t>
  </si>
  <si>
    <t>J. BENEŠIĆA 49, 32236 ILOK</t>
  </si>
  <si>
    <t>Uprava, skladište, garaže i radiona</t>
  </si>
  <si>
    <t>II.</t>
  </si>
  <si>
    <t>Mrtvačnica na katoličkom groblju (imovina Grada Iloka) + razne lokacije za kontejnere</t>
  </si>
  <si>
    <t>Lokacija</t>
  </si>
  <si>
    <t>Predmet osiguranja</t>
  </si>
  <si>
    <t>Kom.</t>
  </si>
  <si>
    <t>Nabavna vrijednost</t>
  </si>
  <si>
    <t>Osiguranje</t>
  </si>
  <si>
    <t>Lokacija I</t>
  </si>
  <si>
    <t>GR-MAG</t>
  </si>
  <si>
    <t>Lokacija II</t>
  </si>
  <si>
    <t>Agregat 4,9 kW, s kotačima i ručkama</t>
  </si>
  <si>
    <t>OP-SAU</t>
  </si>
  <si>
    <t>Agregat Emdress Ese 4, s kotačima i ručkama</t>
  </si>
  <si>
    <t>Brusni parač TS700 (rezačica za asfalt i beton)</t>
  </si>
  <si>
    <t xml:space="preserve">Hidraulični čekić KM150 </t>
  </si>
  <si>
    <t>OP-OPĆ</t>
  </si>
  <si>
    <t>Wacker vibro ploča OPS</t>
  </si>
  <si>
    <t>Rotaciona kosilica BCS 720, samohodna, neregistr. (3 točkaš)</t>
  </si>
  <si>
    <t>Motorna kosa FS 240</t>
  </si>
  <si>
    <t xml:space="preserve">Škare motorne  HS </t>
  </si>
  <si>
    <t>OP-RP</t>
  </si>
  <si>
    <t>Četka za kolnik MKN 2000</t>
  </si>
  <si>
    <t>Posipač za sol Kupper Weisser</t>
  </si>
  <si>
    <t>Utovarna rampa</t>
  </si>
  <si>
    <t>Nivelir</t>
  </si>
  <si>
    <t>Štemač Hilti&amp;Makita_2 komada</t>
  </si>
  <si>
    <t>Vibro nabijač BS 600</t>
  </si>
  <si>
    <t xml:space="preserve">Raketa sa visokotlačnim crijevom </t>
  </si>
  <si>
    <t>Sanduk za prijenos pokojnika_PVC</t>
  </si>
  <si>
    <t>Kolica za prijevoz lijesa</t>
  </si>
  <si>
    <t>Oprema – rashladna komora</t>
  </si>
  <si>
    <t>Oprema - Mrtvačnica, katoličko groblje Ilok</t>
  </si>
  <si>
    <t>blok kuhinja s aparatima (kuhalo, napa, frižider, perilica)</t>
  </si>
  <si>
    <t>više komada</t>
  </si>
  <si>
    <t>LCD TV Samsung 40"</t>
  </si>
  <si>
    <t>namještaj (stolovi, ormari, vješalice, stolice)</t>
  </si>
  <si>
    <t>OP-NAM</t>
  </si>
  <si>
    <t>Zbroj od Nabavna vrijednost</t>
  </si>
  <si>
    <t>Natpisi stupaca</t>
  </si>
  <si>
    <t>Natpisi redaka</t>
  </si>
  <si>
    <t>Ukupni zbroj</t>
  </si>
  <si>
    <t>Ugovaratelj osiguranja/Osiguranik</t>
  </si>
  <si>
    <t>Adresa</t>
  </si>
  <si>
    <t>Julija Benešića 49, 32236 Ilok</t>
  </si>
  <si>
    <t>OIB / MB</t>
  </si>
  <si>
    <t>31574808968 / 04173562</t>
  </si>
  <si>
    <t>Oznaka djelatnosti_NKD - 01.01.2007.</t>
  </si>
  <si>
    <t>Mjesta osiguranja</t>
  </si>
  <si>
    <t>KNJIG. NABAVNA VRIJEDNOST / NNV</t>
  </si>
  <si>
    <t>R. br.</t>
  </si>
  <si>
    <t>Vrsta osiguranja</t>
  </si>
  <si>
    <t>Svota osiguranja</t>
  </si>
  <si>
    <t>Godišnja premija</t>
  </si>
  <si>
    <t>1.</t>
  </si>
  <si>
    <t>Požarna grupa opasnosti</t>
  </si>
  <si>
    <t>HRK</t>
  </si>
  <si>
    <t>A/ Građevine s ugrađenom el.-meh. opr.:</t>
  </si>
  <si>
    <r>
      <rPr>
        <b/>
        <u/>
        <sz val="11"/>
        <rFont val="Calibri"/>
        <family val="2"/>
        <charset val="1"/>
      </rPr>
      <t>Osnovne opasnosti:</t>
    </r>
    <r>
      <rPr>
        <b/>
        <sz val="11"/>
        <rFont val="Calibri"/>
        <family val="2"/>
        <charset val="1"/>
      </rPr>
      <t xml:space="preserve"> </t>
    </r>
    <r>
      <rPr>
        <sz val="11"/>
        <rFont val="Calibri"/>
        <family val="2"/>
        <charset val="1"/>
      </rPr>
      <t>7 stand./osnovnih požarnih opasnosti</t>
    </r>
  </si>
  <si>
    <t>NAPOMENA:</t>
  </si>
  <si>
    <t>GRAĐEVINE i OPREMA se osiguravaju na NOVU vrijednost</t>
  </si>
  <si>
    <t>UKUPNO</t>
  </si>
  <si>
    <t>ZALIHE se osiguravaju na FLOTANTNOJ osnovi</t>
  </si>
  <si>
    <t>B/ Oprema:</t>
  </si>
  <si>
    <t>Skraćeni opis predmeta osiguranja - po lokacijama I i II:</t>
  </si>
  <si>
    <t>I Upravna zgrada, skladište, garaže i radiona</t>
  </si>
  <si>
    <t>II Mrtvačnica na katoličkom groblju u Iloku</t>
  </si>
  <si>
    <t>Postojeće mjere protupožarne zaštite_PPZ:</t>
  </si>
  <si>
    <t>C/ Zalihe:</t>
  </si>
  <si>
    <t>Tipkala za isključenje glavne el. sklopke</t>
  </si>
  <si>
    <t>Ručni PP aparati i vanjska H mreža, na svim lokacijama</t>
  </si>
  <si>
    <t>Dopunske opasnosti:</t>
  </si>
  <si>
    <t>A/, B/, C/ Dopunske opasnosti:</t>
  </si>
  <si>
    <t>1. Izljev vode iz vodov. i kanal. cijevi -------------------------------------------------</t>
  </si>
  <si>
    <t>A/ Lokacije: I i II - na 1.R</t>
  </si>
  <si>
    <t>-----</t>
  </si>
  <si>
    <t>B/ Lokacije: I i II - na 1.R</t>
  </si>
  <si>
    <t>2. Poplava, bujica i visoka voda  -----------------------------------------------------</t>
  </si>
  <si>
    <t>C/ Lokacija I - na 1.R</t>
  </si>
  <si>
    <t>3. Vandalizam na građ. objektima i opremi --------------------------------------</t>
  </si>
  <si>
    <t xml:space="preserve">    na javnim površinama i dostupnih s javnih površina                        -----</t>
  </si>
  <si>
    <t>4. Pritisak snijega  -----------------------------------------------------------------------</t>
  </si>
  <si>
    <t>Napomena:</t>
  </si>
  <si>
    <t>Klauzula 3 - Automatizam pokrića</t>
  </si>
  <si>
    <t>2.</t>
  </si>
  <si>
    <t>Lom stroja</t>
  </si>
  <si>
    <t>Standardni strojevi, aparati i uređaji, elektro-mehanička oprema kao sastavni dio građevinskog objekta</t>
  </si>
  <si>
    <t>Doplatci:</t>
  </si>
  <si>
    <t>D_otkup amortizacije</t>
  </si>
  <si>
    <t>D_otkup franšize</t>
  </si>
  <si>
    <t>3.</t>
  </si>
  <si>
    <t>Provalna krađa i razbojstvo</t>
  </si>
  <si>
    <t>Postojeće mjere protuprovalne zaštite:</t>
  </si>
  <si>
    <t>Vanjski i unutarnji video nadzor_na lokaciji I.</t>
  </si>
  <si>
    <t>Sustav dojave preko GSM_na lokaciji II.</t>
  </si>
  <si>
    <t>Lokacija I - na 1.R</t>
  </si>
  <si>
    <t>D.1./ Novac_u blagajni/sefu:</t>
  </si>
  <si>
    <t>Lokacija I - na svotu osiguranja</t>
  </si>
  <si>
    <t>D.2./ Novac_za vrijeme manipulacije:</t>
  </si>
  <si>
    <t>Lokacija I - na 1. R</t>
  </si>
  <si>
    <t>D.3./ Novac_prijenos i prijevoz, s uključenim rizikom prometne nesreće:</t>
  </si>
  <si>
    <t>Lokacija I do FINE/banke - na svotu osiguranja</t>
  </si>
  <si>
    <t>Osiguranje većih troškova popravaka na građ. dijelovima prostorija, instalacijama i opremi - na 1. rizik</t>
  </si>
  <si>
    <t>Lokacija I i II - na 1. R</t>
  </si>
  <si>
    <t>4.</t>
  </si>
  <si>
    <t>Lom stakla</t>
  </si>
  <si>
    <t>A/ Građevine:</t>
  </si>
  <si>
    <t>Lokacija II - na 1.R</t>
  </si>
  <si>
    <t>P&gt;200 m2 (ukupna površina svih stakala na svim lokacijama)</t>
  </si>
  <si>
    <t>5.</t>
  </si>
  <si>
    <t>Javna odgovornost</t>
  </si>
  <si>
    <t>PREMA TREĆIMA:</t>
  </si>
  <si>
    <t>Limit pokrića po štetnom događaju</t>
  </si>
  <si>
    <t>Agregatni godišnji limit</t>
  </si>
  <si>
    <t>BROJ ZAPOSLENIH</t>
  </si>
  <si>
    <t>PREMA ZAPOSLENICIMA:</t>
  </si>
  <si>
    <t>NKD 2007_38 – Skupljanje otpada, obrada i zbrinjavanje otpada osim oporabe</t>
  </si>
  <si>
    <t>Proširenje pokrića za samohodne radne strojeve:</t>
  </si>
  <si>
    <t>2. Samohodni gusjeničar (rovokopač) KUBOTA s 3 žlice - 1 kom.</t>
  </si>
  <si>
    <r>
      <rPr>
        <b/>
        <u/>
        <sz val="11"/>
        <color indexed="10"/>
        <rFont val="Calibri"/>
        <family val="2"/>
        <charset val="1"/>
      </rPr>
      <t>NAPOMENA:</t>
    </r>
    <r>
      <rPr>
        <b/>
        <sz val="11"/>
        <color indexed="10"/>
        <rFont val="Calibri"/>
        <family val="2"/>
        <charset val="1"/>
      </rPr>
      <t xml:space="preserve"> ZA OBA RIZIKA - BEZ UGOVORENE FRANŠIZE</t>
    </r>
  </si>
  <si>
    <t>Klauzula 4 - Odgovornost</t>
  </si>
  <si>
    <t>R. Br.</t>
  </si>
  <si>
    <t>Svota osiguranja_kn</t>
  </si>
  <si>
    <t>God. premija_kn</t>
  </si>
  <si>
    <t>6.</t>
  </si>
  <si>
    <t>Profesionalna odgovornost</t>
  </si>
  <si>
    <t>Klauzula 5 - Obavljanje pogrebničke djelatnosti</t>
  </si>
  <si>
    <t>7.</t>
  </si>
  <si>
    <t>Kolektivna nezgoda - pokriće 24 sata</t>
  </si>
  <si>
    <t>Smrt_nezgoda</t>
  </si>
  <si>
    <t>Smrt_bolest</t>
  </si>
  <si>
    <t>SVI DJELATNICI NA ODREĐENO I NEODREĐENO RAD. VRIJEME</t>
  </si>
  <si>
    <t>Trajni invaliditet</t>
  </si>
  <si>
    <t>PREMA KADROVSKOJ EVIDENCIJI UGOVARATELJA</t>
  </si>
  <si>
    <t>Lom kostiju</t>
  </si>
  <si>
    <t>Smrt_prometna nezgoda</t>
  </si>
  <si>
    <r>
      <rPr>
        <b/>
        <u/>
        <sz val="11"/>
        <color indexed="10"/>
        <rFont val="Calibri"/>
        <family val="2"/>
        <charset val="238"/>
      </rPr>
      <t>NAPOMENA_2:</t>
    </r>
    <r>
      <rPr>
        <b/>
        <sz val="11"/>
        <color indexed="10"/>
        <rFont val="Calibri"/>
        <family val="2"/>
        <charset val="238"/>
      </rPr>
      <t xml:space="preserve"> ZAJEDNIČKA SVOTA OSIGURANJA -</t>
    </r>
  </si>
  <si>
    <t>=1.000.000/1.000.000 HRK - prema trećima i prema djelatnicima</t>
  </si>
  <si>
    <t>Osiguranje na STVARNU vrijednost</t>
  </si>
  <si>
    <t>Motorna kosa FS 120</t>
  </si>
  <si>
    <t xml:space="preserve">Čistilica </t>
  </si>
  <si>
    <t xml:space="preserve">Kranska kosilica </t>
  </si>
  <si>
    <t>Freza za snijeg</t>
  </si>
  <si>
    <t xml:space="preserve">Kosilica Ferris </t>
  </si>
  <si>
    <t xml:space="preserve">Sjeckalica za grane </t>
  </si>
  <si>
    <t>RAZNA_prema popisu lokacija</t>
  </si>
  <si>
    <t>38.11, Skupljanje neopasnog otpada</t>
  </si>
  <si>
    <t>RV-SRS</t>
  </si>
  <si>
    <t>Kosilica Ferrari</t>
  </si>
  <si>
    <t>1. Samohodna kosilica motorna - 3 kom.</t>
  </si>
  <si>
    <t>3. Traktor s kranskom kosilicom - 1 kom.</t>
  </si>
  <si>
    <t>4. Kombinirka Terex - 1 kom.</t>
  </si>
  <si>
    <t>Klauzula 1 - Pritisak snijega, Klauzula 2 - Vandalizam</t>
  </si>
  <si>
    <t>1_God. premija (obročno plaćanje)</t>
  </si>
  <si>
    <t>2_God. premija (obročno plaćanje)</t>
  </si>
  <si>
    <t>3_God. premija (obročno plaćanje)</t>
  </si>
  <si>
    <t>4_God. premija (obročno plaćanje)</t>
  </si>
  <si>
    <t>5_God. premija (obročno plaćanje)</t>
  </si>
  <si>
    <t>6_God. premija (obročno plaćanje)</t>
  </si>
  <si>
    <t>7_God. premija (obročno plaćanje)</t>
  </si>
  <si>
    <t>Klauzula 6 – Proširenje pokrića / na zahtjev Ugovaratelja osigur.</t>
  </si>
  <si>
    <t>1-7_UKUPNA GODIŠNJA PREMIJA (obročno plaćanje)</t>
  </si>
  <si>
    <t>TENDER (TROŠKOVNIK) ZA OSIGURANJE IMOVINE, JAVNE I PROFESIONALNE ODGOVORNOSTI TE KOLEKT. NEZGODE - ZA POTREBE OSIGURANJA U 2022.-2023. GODINI /// POSTUPAK JEDNOSTAVNE NABAVE</t>
  </si>
  <si>
    <t>UKUPNI PRIHOD_2021. (samo od obavljanja pogrebničke djelatnosti)</t>
  </si>
  <si>
    <t>BROJ ZAPOSLENIH_30</t>
  </si>
  <si>
    <t>UKUPNI PRIHOD_ 2021.</t>
  </si>
  <si>
    <t xml:space="preserve">Sustav hlađenja i grijanja </t>
  </si>
  <si>
    <t>NETO PLATNI FOND_2021.</t>
  </si>
  <si>
    <t xml:space="preserve">Motorna pila MS </t>
  </si>
  <si>
    <t xml:space="preserve">Stroj za glazuru </t>
  </si>
  <si>
    <t>Agregat REM</t>
  </si>
  <si>
    <t xml:space="preserve">Puhač motorni BG </t>
  </si>
  <si>
    <t xml:space="preserve">Motorna kopačica </t>
  </si>
  <si>
    <t xml:space="preserve">Stolna freza </t>
  </si>
  <si>
    <t>Motorna kosa FS 360</t>
  </si>
  <si>
    <t xml:space="preserve">Ralica za snijeg </t>
  </si>
  <si>
    <t xml:space="preserve">Klima Valliant </t>
  </si>
  <si>
    <t xml:space="preserve">Računala </t>
  </si>
  <si>
    <t>Sve popuste i doplatke/troškove ugraditi u konačnu godišnju premiju za stavku 1.</t>
  </si>
  <si>
    <t>Sve popuste i doplatke/troškove ugraditi u konačnu godišnju premiju za stavku 2.</t>
  </si>
  <si>
    <t>Sve popuste i doplatke/troškove ugraditi u konačnu godišnju premiju za stavku 3.</t>
  </si>
  <si>
    <t>Sve popuste i doplatke/troškove ugraditi u konačnu godišnju premiju za stavku 4.</t>
  </si>
  <si>
    <t>Sve popuste i doplatke/troškove ugraditi u konačnu godišnju premiju za stavku 5.</t>
  </si>
  <si>
    <t>Sve popuste i doplatke/troškove ugraditi u konačnu godišnju premiju za stavku 6.</t>
  </si>
  <si>
    <t>Sve popuste i doplatke/troškove ugraditi u konačnu godišnju premiju za stavku 7.</t>
  </si>
  <si>
    <t>Sva vanjska / unutarnja stakla, pomična / nepomična stakla</t>
  </si>
  <si>
    <t>Sve vrste stakala i drugih staklenih predmeta, te sanitarna keramika</t>
  </si>
  <si>
    <t>Mrtvačnica na katoličkom groblju (imovina Grada Iloka)</t>
  </si>
  <si>
    <t>Ručni unos u sva žuta polja</t>
  </si>
  <si>
    <r>
      <t xml:space="preserve">Upravna zgrada (nova_2008.) + gospodarske zgrade + ograda, kapija, parking, pj. Staza, </t>
    </r>
    <r>
      <rPr>
        <sz val="11"/>
        <color rgb="FFFF0000"/>
        <rFont val="Calibri"/>
        <family val="2"/>
        <charset val="238"/>
      </rPr>
      <t xml:space="preserve">punionica el.vozila </t>
    </r>
  </si>
  <si>
    <t xml:space="preserve">Punionica za el.vozila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</si>
</sst>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_ ;\-#,##0.00\ "/>
    <numFmt numFmtId="165" formatCode="_-* #,##0.00&quot; kn&quot;_-;\-* #,##0.00&quot; kn&quot;_-;_-* \-??&quot; kn&quot;_-;_-@_-"/>
    <numFmt numFmtId="166" formatCode="* #,##0.00&quot;      &quot;;\-* #,##0.00&quot;      &quot;;* \-#&quot;      &quot;;@\ "/>
    <numFmt numFmtId="167" formatCode="#,##0.00\ _k_n"/>
    <numFmt numFmtId="168" formatCode="_-* #,##0.00\ _k_n_-;\-* #,##0.00\ _k_n_-;_-* &quot;-&quot;??\ _k_n_-;_-@_-"/>
  </numFmts>
  <fonts count="48" x14ac:knownFonts="1">
    <font>
      <sz val="11"/>
      <color indexed="8"/>
      <name val="Calibri"/>
      <family val="2"/>
      <charset val="204"/>
    </font>
    <font>
      <b/>
      <sz val="24"/>
      <color indexed="8"/>
      <name val="Calibri"/>
      <family val="2"/>
      <charset val="204"/>
    </font>
    <font>
      <i/>
      <sz val="10"/>
      <color indexed="23"/>
      <name val="Calibri"/>
      <family val="2"/>
      <charset val="204"/>
    </font>
    <font>
      <sz val="10"/>
      <color indexed="16"/>
      <name val="Calibri"/>
      <family val="2"/>
      <charset val="204"/>
    </font>
    <font>
      <b/>
      <sz val="10"/>
      <color indexed="9"/>
      <name val="Calibri"/>
      <family val="2"/>
      <charset val="204"/>
    </font>
    <font>
      <b/>
      <sz val="10"/>
      <color indexed="8"/>
      <name val="Calibri"/>
      <family val="2"/>
      <charset val="204"/>
    </font>
    <font>
      <sz val="10"/>
      <color indexed="9"/>
      <name val="Calibri"/>
      <family val="2"/>
      <charset val="204"/>
    </font>
    <font>
      <sz val="10"/>
      <name val="Arial"/>
      <family val="2"/>
      <charset val="1"/>
    </font>
    <font>
      <sz val="10"/>
      <name val="Arial"/>
      <family val="2"/>
      <charset val="238"/>
    </font>
    <font>
      <sz val="11"/>
      <color indexed="8"/>
      <name val="Calibri"/>
      <family val="2"/>
      <charset val="238"/>
    </font>
    <font>
      <b/>
      <sz val="11"/>
      <color indexed="8"/>
      <name val="Calibri"/>
      <family val="2"/>
      <charset val="204"/>
    </font>
    <font>
      <sz val="8"/>
      <name val="Calibri"/>
      <family val="2"/>
      <charset val="1"/>
    </font>
    <font>
      <sz val="10"/>
      <name val="Calibri"/>
      <family val="2"/>
      <charset val="1"/>
    </font>
    <font>
      <b/>
      <sz val="10"/>
      <name val="Calibri"/>
      <family val="2"/>
      <charset val="1"/>
    </font>
    <font>
      <sz val="16"/>
      <name val="Calibri"/>
      <family val="2"/>
      <charset val="1"/>
    </font>
    <font>
      <b/>
      <sz val="11"/>
      <name val="Calibri"/>
      <family val="2"/>
      <charset val="1"/>
    </font>
    <font>
      <sz val="9"/>
      <name val="Calibri"/>
      <family val="2"/>
      <charset val="1"/>
    </font>
    <font>
      <b/>
      <sz val="11"/>
      <color indexed="10"/>
      <name val="Calibri"/>
      <family val="2"/>
      <charset val="1"/>
    </font>
    <font>
      <b/>
      <u/>
      <sz val="11"/>
      <name val="Calibri"/>
      <family val="2"/>
      <charset val="1"/>
    </font>
    <font>
      <sz val="11"/>
      <name val="Calibri"/>
      <family val="2"/>
      <charset val="1"/>
    </font>
    <font>
      <b/>
      <u/>
      <sz val="11"/>
      <color indexed="10"/>
      <name val="Calibri"/>
      <family val="2"/>
      <charset val="1"/>
    </font>
    <font>
      <u/>
      <sz val="11"/>
      <name val="Calibri"/>
      <family val="2"/>
      <charset val="1"/>
    </font>
    <font>
      <sz val="11"/>
      <color indexed="8"/>
      <name val="Calibri"/>
      <family val="2"/>
      <charset val="204"/>
    </font>
    <font>
      <b/>
      <sz val="24"/>
      <color indexed="8"/>
      <name val="Calibri"/>
      <family val="2"/>
      <charset val="238"/>
    </font>
    <font>
      <sz val="18"/>
      <color indexed="8"/>
      <name val="Calibri"/>
      <family val="2"/>
      <charset val="238"/>
    </font>
    <font>
      <sz val="12"/>
      <color indexed="8"/>
      <name val="Calibri"/>
      <family val="2"/>
      <charset val="238"/>
    </font>
    <font>
      <sz val="10"/>
      <color indexed="63"/>
      <name val="Calibri"/>
      <family val="2"/>
      <charset val="238"/>
    </font>
    <font>
      <i/>
      <sz val="10"/>
      <color indexed="23"/>
      <name val="Calibri"/>
      <family val="2"/>
      <charset val="238"/>
    </font>
    <font>
      <sz val="10"/>
      <color indexed="17"/>
      <name val="Calibri"/>
      <family val="2"/>
      <charset val="238"/>
    </font>
    <font>
      <sz val="10"/>
      <color indexed="19"/>
      <name val="Calibri"/>
      <family val="2"/>
      <charset val="238"/>
    </font>
    <font>
      <sz val="10"/>
      <color indexed="16"/>
      <name val="Calibri"/>
      <family val="2"/>
      <charset val="238"/>
    </font>
    <font>
      <b/>
      <sz val="10"/>
      <color indexed="9"/>
      <name val="Calibri"/>
      <family val="2"/>
      <charset val="238"/>
    </font>
    <font>
      <b/>
      <sz val="10"/>
      <color indexed="8"/>
      <name val="Calibri"/>
      <family val="2"/>
      <charset val="238"/>
    </font>
    <font>
      <sz val="10"/>
      <color indexed="9"/>
      <name val="Calibri"/>
      <family val="2"/>
      <charset val="238"/>
    </font>
    <font>
      <b/>
      <sz val="11"/>
      <color indexed="10"/>
      <name val="Calibri"/>
      <family val="2"/>
      <charset val="238"/>
    </font>
    <font>
      <b/>
      <u/>
      <sz val="11"/>
      <color indexed="10"/>
      <name val="Calibri"/>
      <family val="2"/>
      <charset val="238"/>
    </font>
    <font>
      <b/>
      <sz val="11"/>
      <color indexed="8"/>
      <name val="Calibri"/>
      <family val="2"/>
      <charset val="238"/>
    </font>
    <font>
      <b/>
      <sz val="12"/>
      <color rgb="FF003366"/>
      <name val="Calibri"/>
      <family val="2"/>
      <charset val="238"/>
      <scheme val="minor"/>
    </font>
    <font>
      <b/>
      <sz val="12"/>
      <name val="Calibri"/>
      <family val="2"/>
      <charset val="1"/>
    </font>
    <font>
      <sz val="12"/>
      <name val="Calibri"/>
      <family val="2"/>
      <charset val="1"/>
    </font>
    <font>
      <sz val="11"/>
      <color theme="1"/>
      <name val="Calibri"/>
      <family val="2"/>
      <charset val="238"/>
    </font>
    <font>
      <b/>
      <sz val="12"/>
      <color rgb="FF000000"/>
      <name val="Calibri"/>
      <family val="2"/>
      <charset val="1"/>
    </font>
    <font>
      <b/>
      <sz val="11"/>
      <color rgb="FFFF0000"/>
      <name val="Calibri"/>
      <family val="2"/>
      <charset val="1"/>
    </font>
    <font>
      <sz val="11"/>
      <name val="Calibri"/>
      <family val="2"/>
      <charset val="238"/>
      <scheme val="minor"/>
    </font>
    <font>
      <sz val="8"/>
      <name val="Calibri"/>
      <family val="2"/>
      <charset val="204"/>
    </font>
    <font>
      <sz val="10"/>
      <color rgb="FFFFFF00"/>
      <name val="Calibri"/>
      <family val="2"/>
      <charset val="238"/>
    </font>
    <font>
      <sz val="11"/>
      <color rgb="FFFF0000"/>
      <name val="Calibri"/>
      <family val="2"/>
      <charset val="238"/>
    </font>
    <font>
      <sz val="11"/>
      <color rgb="FFFF0000"/>
      <name val="Calibri"/>
      <family val="2"/>
      <charset val="1"/>
    </font>
  </fonts>
  <fills count="21">
    <fill>
      <patternFill patternType="none"/>
    </fill>
    <fill>
      <patternFill patternType="gray125"/>
    </fill>
    <fill>
      <patternFill patternType="solid">
        <fgColor indexed="8"/>
        <bgColor indexed="58"/>
      </patternFill>
    </fill>
    <fill>
      <patternFill patternType="solid">
        <fgColor indexed="23"/>
        <bgColor indexed="54"/>
      </patternFill>
    </fill>
    <fill>
      <patternFill patternType="solid">
        <fgColor indexed="27"/>
        <bgColor indexed="41"/>
      </patternFill>
    </fill>
    <fill>
      <patternFill patternType="solid">
        <fgColor indexed="41"/>
        <bgColor indexed="43"/>
      </patternFill>
    </fill>
    <fill>
      <patternFill patternType="solid">
        <fgColor indexed="47"/>
        <bgColor indexed="4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indexed="13"/>
        <bgColor indexed="34"/>
      </patternFill>
    </fill>
    <fill>
      <patternFill patternType="solid">
        <fgColor indexed="22"/>
        <bgColor indexed="55"/>
      </patternFill>
    </fill>
    <fill>
      <patternFill patternType="solid">
        <fgColor indexed="41"/>
        <bgColor indexed="27"/>
      </patternFill>
    </fill>
    <fill>
      <patternFill patternType="solid">
        <fgColor indexed="55"/>
        <bgColor indexed="22"/>
      </patternFill>
    </fill>
    <fill>
      <patternFill patternType="solid">
        <fgColor rgb="FFBFD1E7"/>
        <bgColor rgb="FFD9D9D9"/>
      </patternFill>
    </fill>
    <fill>
      <patternFill patternType="solid">
        <fgColor rgb="FF002060"/>
        <bgColor indexed="64"/>
      </patternFill>
    </fill>
    <fill>
      <patternFill patternType="solid">
        <fgColor theme="0" tint="-4.9989318521683403E-2"/>
        <bgColor indexed="64"/>
      </patternFill>
    </fill>
    <fill>
      <patternFill patternType="solid">
        <fgColor rgb="FFFFFF00"/>
        <bgColor rgb="FF33CCCC"/>
      </patternFill>
    </fill>
    <fill>
      <patternFill patternType="solid">
        <fgColor theme="0" tint="-0.14999847407452621"/>
        <bgColor indexed="64"/>
      </patternFill>
    </fill>
    <fill>
      <patternFill patternType="solid">
        <fgColor rgb="FFFFFF00"/>
        <bgColor indexed="64"/>
      </patternFill>
    </fill>
    <fill>
      <patternFill patternType="solid">
        <fgColor rgb="FFFFFF00"/>
        <bgColor rgb="FFFFFF00"/>
      </patternFill>
    </fill>
  </fills>
  <borders count="95">
    <border>
      <left/>
      <right/>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hair">
        <color indexed="8"/>
      </right>
      <top/>
      <bottom/>
      <diagonal/>
    </border>
    <border>
      <left style="thin">
        <color indexed="8"/>
      </left>
      <right/>
      <top/>
      <bottom/>
      <diagonal/>
    </border>
    <border>
      <left style="thin">
        <color indexed="8"/>
      </left>
      <right style="thin">
        <color indexed="8"/>
      </right>
      <top/>
      <bottom/>
      <diagonal/>
    </border>
    <border>
      <left style="thin">
        <color indexed="8"/>
      </left>
      <right style="thin">
        <color indexed="8"/>
      </right>
      <top/>
      <bottom style="hair">
        <color indexed="8"/>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medium">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64"/>
      </left>
      <right style="medium">
        <color auto="1"/>
      </right>
      <top style="thin">
        <color auto="1"/>
      </top>
      <bottom style="medium">
        <color auto="1"/>
      </bottom>
      <diagonal/>
    </border>
    <border>
      <left style="thin">
        <color indexed="64"/>
      </left>
      <right/>
      <top style="thin">
        <color indexed="8"/>
      </top>
      <bottom style="medium">
        <color auto="1"/>
      </bottom>
      <diagonal/>
    </border>
    <border>
      <left/>
      <right style="thin">
        <color indexed="64"/>
      </right>
      <top style="thin">
        <color indexed="64"/>
      </top>
      <bottom style="medium">
        <color auto="1"/>
      </bottom>
      <diagonal/>
    </border>
    <border>
      <left style="thin">
        <color auto="1"/>
      </left>
      <right style="medium">
        <color auto="1"/>
      </right>
      <top style="medium">
        <color auto="1"/>
      </top>
      <bottom style="medium">
        <color auto="1"/>
      </bottom>
      <diagonal/>
    </border>
    <border>
      <left/>
      <right/>
      <top style="medium">
        <color indexed="8"/>
      </top>
      <bottom/>
      <diagonal/>
    </border>
    <border>
      <left style="medium">
        <color indexed="8"/>
      </left>
      <right style="medium">
        <color indexed="8"/>
      </right>
      <top style="medium">
        <color indexed="8"/>
      </top>
      <bottom/>
      <diagonal/>
    </border>
    <border>
      <left style="medium">
        <color indexed="64"/>
      </left>
      <right style="thin">
        <color indexed="8"/>
      </right>
      <top style="medium">
        <color indexed="64"/>
      </top>
      <bottom style="medium">
        <color indexed="8"/>
      </bottom>
      <diagonal/>
    </border>
    <border>
      <left style="thin">
        <color indexed="8"/>
      </left>
      <right style="thin">
        <color indexed="8"/>
      </right>
      <top style="medium">
        <color indexed="64"/>
      </top>
      <bottom style="medium">
        <color indexed="8"/>
      </bottom>
      <diagonal/>
    </border>
    <border>
      <left style="thin">
        <color indexed="8"/>
      </left>
      <right style="medium">
        <color indexed="64"/>
      </right>
      <top style="medium">
        <color indexed="64"/>
      </top>
      <bottom style="medium">
        <color indexed="8"/>
      </bottom>
      <diagonal/>
    </border>
    <border>
      <left style="medium">
        <color indexed="64"/>
      </left>
      <right style="thin">
        <color indexed="8"/>
      </right>
      <top style="medium">
        <color indexed="8"/>
      </top>
      <bottom style="thin">
        <color indexed="8"/>
      </bottom>
      <diagonal/>
    </border>
    <border>
      <left/>
      <right style="medium">
        <color indexed="64"/>
      </right>
      <top style="medium">
        <color indexed="8"/>
      </top>
      <bottom style="thin">
        <color indexed="8"/>
      </bottom>
      <diagonal/>
    </border>
    <border>
      <left style="medium">
        <color indexed="64"/>
      </left>
      <right style="thin">
        <color indexed="8"/>
      </right>
      <top/>
      <bottom/>
      <diagonal/>
    </border>
    <border>
      <left/>
      <right style="medium">
        <color indexed="64"/>
      </right>
      <top style="thin">
        <color indexed="8"/>
      </top>
      <bottom style="thin">
        <color indexed="8"/>
      </bottom>
      <diagonal/>
    </border>
    <border>
      <left style="medium">
        <color indexed="64"/>
      </left>
      <right style="thin">
        <color indexed="8"/>
      </right>
      <top/>
      <bottom style="medium">
        <color indexed="64"/>
      </bottom>
      <diagonal/>
    </border>
    <border>
      <left style="thin">
        <color indexed="8"/>
      </left>
      <right/>
      <top/>
      <bottom style="medium">
        <color indexed="64"/>
      </bottom>
      <diagonal/>
    </border>
    <border>
      <left/>
      <right/>
      <top/>
      <bottom style="medium">
        <color indexed="64"/>
      </bottom>
      <diagonal/>
    </border>
    <border>
      <left/>
      <right style="medium">
        <color indexed="64"/>
      </right>
      <top/>
      <bottom/>
      <diagonal/>
    </border>
    <border>
      <left style="thin">
        <color indexed="8"/>
      </left>
      <right style="hair">
        <color indexed="8"/>
      </right>
      <top/>
      <bottom style="medium">
        <color indexed="64"/>
      </bottom>
      <diagonal/>
    </border>
    <border>
      <left style="thin">
        <color indexed="64"/>
      </left>
      <right style="medium">
        <color indexed="64"/>
      </right>
      <top style="thin">
        <color auto="1"/>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medium">
        <color indexed="64"/>
      </right>
      <top style="thin">
        <color indexed="8"/>
      </top>
      <bottom style="thin">
        <color indexed="8"/>
      </bottom>
      <diagonal/>
    </border>
    <border>
      <left/>
      <right/>
      <top style="thin">
        <color indexed="8"/>
      </top>
      <bottom style="thin">
        <color indexed="8"/>
      </bottom>
      <diagonal/>
    </border>
    <border>
      <left style="thin">
        <color indexed="64"/>
      </left>
      <right/>
      <top style="thin">
        <color indexed="8"/>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auto="1"/>
      </top>
      <bottom style="medium">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medium">
        <color indexed="64"/>
      </right>
      <top style="thin">
        <color indexed="8"/>
      </top>
      <bottom style="hair">
        <color indexed="8"/>
      </bottom>
      <diagonal/>
    </border>
    <border>
      <left style="medium">
        <color indexed="8"/>
      </left>
      <right style="medium">
        <color indexed="64"/>
      </right>
      <top style="medium">
        <color indexed="64"/>
      </top>
      <bottom style="medium">
        <color indexed="8"/>
      </bottom>
      <diagonal/>
    </border>
    <border>
      <left/>
      <right/>
      <top style="thin">
        <color indexed="8"/>
      </top>
      <bottom/>
      <diagonal/>
    </border>
    <border>
      <left/>
      <right style="medium">
        <color indexed="64"/>
      </right>
      <top style="thin">
        <color indexed="8"/>
      </top>
      <bottom/>
      <diagonal/>
    </border>
    <border>
      <left style="thin">
        <color indexed="8"/>
      </left>
      <right style="medium">
        <color indexed="64"/>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64"/>
      </left>
      <right/>
      <top style="thin">
        <color indexed="8"/>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top/>
      <bottom style="hair">
        <color indexed="8"/>
      </bottom>
      <diagonal/>
    </border>
    <border>
      <left/>
      <right style="medium">
        <color indexed="64"/>
      </right>
      <top style="thin">
        <color indexed="8"/>
      </top>
      <bottom style="hair">
        <color indexed="8"/>
      </bottom>
      <diagonal/>
    </border>
    <border>
      <left/>
      <right style="thin">
        <color indexed="8"/>
      </right>
      <top style="medium">
        <color indexed="8"/>
      </top>
      <bottom/>
      <diagonal/>
    </border>
    <border>
      <left style="thin">
        <color indexed="8"/>
      </left>
      <right/>
      <top/>
      <bottom style="thin">
        <color indexed="8"/>
      </bottom>
      <diagonal/>
    </border>
    <border>
      <left/>
      <right/>
      <top/>
      <bottom style="thin">
        <color indexed="8"/>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8"/>
      </top>
      <bottom/>
      <diagonal/>
    </border>
    <border>
      <left style="thin">
        <color indexed="8"/>
      </left>
      <right style="thin">
        <color indexed="8"/>
      </right>
      <top style="thin">
        <color indexed="8"/>
      </top>
      <bottom style="hair">
        <color indexed="8"/>
      </bottom>
      <diagonal/>
    </border>
    <border>
      <left style="thin">
        <color indexed="8"/>
      </left>
      <right style="medium">
        <color indexed="64"/>
      </right>
      <top style="thin">
        <color indexed="64"/>
      </top>
      <bottom style="hair">
        <color indexed="8"/>
      </bottom>
      <diagonal/>
    </border>
    <border>
      <left style="hair">
        <color indexed="8"/>
      </left>
      <right/>
      <top style="hair">
        <color indexed="8"/>
      </top>
      <bottom style="hair">
        <color indexed="8"/>
      </bottom>
      <diagonal/>
    </border>
    <border>
      <left style="hair">
        <color indexed="8"/>
      </left>
      <right/>
      <top style="hair">
        <color indexed="8"/>
      </top>
      <bottom/>
      <diagonal/>
    </border>
    <border>
      <left style="thin">
        <color indexed="8"/>
      </left>
      <right/>
      <top style="thin">
        <color indexed="8"/>
      </top>
      <bottom/>
      <diagonal/>
    </border>
    <border>
      <left style="thin">
        <color indexed="64"/>
      </left>
      <right style="thin">
        <color indexed="64"/>
      </right>
      <top style="thin">
        <color indexed="64"/>
      </top>
      <bottom style="hair">
        <color indexed="8"/>
      </bottom>
      <diagonal/>
    </border>
    <border>
      <left style="thin">
        <color indexed="64"/>
      </left>
      <right style="thin">
        <color indexed="64"/>
      </right>
      <top style="hair">
        <color indexed="8"/>
      </top>
      <bottom style="thin">
        <color indexed="64"/>
      </bottom>
      <diagonal/>
    </border>
    <border>
      <left style="thin">
        <color indexed="8"/>
      </left>
      <right/>
      <top style="thin">
        <color indexed="8"/>
      </top>
      <bottom style="thin">
        <color indexed="8"/>
      </bottom>
      <diagonal/>
    </border>
    <border>
      <left/>
      <right/>
      <top style="thin">
        <color indexed="8"/>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8"/>
      </bottom>
      <diagonal/>
    </border>
    <border>
      <left/>
      <right style="medium">
        <color indexed="64"/>
      </right>
      <top style="thin">
        <color indexed="8"/>
      </top>
      <bottom style="thin">
        <color indexed="8"/>
      </bottom>
      <diagonal/>
    </border>
    <border>
      <left style="thin">
        <color indexed="64"/>
      </left>
      <right style="thin">
        <color indexed="64"/>
      </right>
      <top/>
      <bottom style="hair">
        <color indexed="8"/>
      </bottom>
      <diagonal/>
    </border>
    <border>
      <left/>
      <right style="thin">
        <color indexed="64"/>
      </right>
      <top style="thin">
        <color indexed="64"/>
      </top>
      <bottom style="hair">
        <color indexed="8"/>
      </bottom>
      <diagonal/>
    </border>
    <border>
      <left/>
      <right style="thin">
        <color indexed="64"/>
      </right>
      <top style="hair">
        <color indexed="8"/>
      </top>
      <bottom style="hair">
        <color indexed="8"/>
      </bottom>
      <diagonal/>
    </border>
    <border>
      <left/>
      <right style="thin">
        <color indexed="64"/>
      </right>
      <top style="hair">
        <color indexed="8"/>
      </top>
      <bottom style="thin">
        <color indexed="64"/>
      </bottom>
      <diagonal/>
    </border>
    <border>
      <left style="thin">
        <color indexed="64"/>
      </left>
      <right style="thin">
        <color indexed="64"/>
      </right>
      <top style="hair">
        <color indexed="8"/>
      </top>
      <bottom style="hair">
        <color indexed="8"/>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bottom style="hair">
        <color indexed="64"/>
      </bottom>
      <diagonal/>
    </border>
    <border>
      <left style="thin">
        <color indexed="8"/>
      </left>
      <right style="thin">
        <color indexed="64"/>
      </right>
      <top/>
      <bottom style="medium">
        <color indexed="64"/>
      </bottom>
      <diagonal/>
    </border>
    <border>
      <left/>
      <right/>
      <top style="medium">
        <color indexed="64"/>
      </top>
      <bottom style="medium">
        <color indexed="64"/>
      </bottom>
      <diagonal/>
    </border>
    <border>
      <left style="medium">
        <color indexed="8"/>
      </left>
      <right/>
      <top style="medium">
        <color indexed="64"/>
      </top>
      <bottom style="medium">
        <color indexed="64"/>
      </bottom>
      <diagonal/>
    </border>
    <border>
      <left style="medium">
        <color indexed="8"/>
      </left>
      <right/>
      <top style="medium">
        <color indexed="64"/>
      </top>
      <bottom/>
      <diagonal/>
    </border>
    <border>
      <left/>
      <right/>
      <top style="medium">
        <color indexed="64"/>
      </top>
      <bottom/>
      <diagonal/>
    </border>
    <border>
      <left style="thin">
        <color indexed="64"/>
      </left>
      <right style="medium">
        <color indexed="64"/>
      </right>
      <top style="thin">
        <color indexed="8"/>
      </top>
      <bottom style="hair">
        <color indexed="64"/>
      </bottom>
      <diagonal/>
    </border>
    <border>
      <left style="thin">
        <color indexed="64"/>
      </left>
      <right style="medium">
        <color indexed="64"/>
      </right>
      <top style="hair">
        <color indexed="64"/>
      </top>
      <bottom style="thin">
        <color indexed="8"/>
      </bottom>
      <diagonal/>
    </border>
    <border>
      <left style="thin">
        <color indexed="8"/>
      </left>
      <right style="medium">
        <color indexed="64"/>
      </right>
      <top style="hair">
        <color indexed="8"/>
      </top>
      <bottom style="hair">
        <color indexed="8"/>
      </bottom>
      <diagonal/>
    </border>
    <border>
      <left style="thin">
        <color indexed="8"/>
      </left>
      <right style="medium">
        <color indexed="64"/>
      </right>
      <top style="hair">
        <color indexed="8"/>
      </top>
      <bottom style="thin">
        <color indexed="8"/>
      </bottom>
      <diagonal/>
    </border>
  </borders>
  <cellStyleXfs count="35">
    <xf numFmtId="0" fontId="0" fillId="0" borderId="0"/>
    <xf numFmtId="0" fontId="5" fillId="0" borderId="0" applyNumberFormat="0" applyFill="0" applyBorder="0" applyAlignment="0" applyProtection="0"/>
    <xf numFmtId="0" fontId="6" fillId="2" borderId="0" applyNumberFormat="0" applyBorder="0" applyAlignment="0" applyProtection="0"/>
    <xf numFmtId="0" fontId="33" fillId="2" borderId="0" applyNumberFormat="0" applyBorder="0" applyAlignment="0" applyProtection="0"/>
    <xf numFmtId="0" fontId="6" fillId="3" borderId="0" applyNumberFormat="0" applyBorder="0" applyAlignment="0" applyProtection="0"/>
    <xf numFmtId="0" fontId="33" fillId="3" borderId="0" applyNumberFormat="0" applyBorder="0" applyAlignment="0" applyProtection="0"/>
    <xf numFmtId="0" fontId="5" fillId="4" borderId="0" applyNumberFormat="0" applyBorder="0" applyAlignment="0" applyProtection="0"/>
    <xf numFmtId="0" fontId="32" fillId="5" borderId="0" applyNumberFormat="0" applyBorder="0" applyAlignment="0" applyProtection="0"/>
    <xf numFmtId="0" fontId="32" fillId="0" borderId="0" applyNumberFormat="0" applyFill="0" applyBorder="0" applyAlignment="0" applyProtection="0"/>
    <xf numFmtId="0" fontId="30" fillId="6" borderId="0" applyNumberFormat="0" applyBorder="0" applyAlignment="0" applyProtection="0"/>
    <xf numFmtId="166" fontId="8" fillId="0" borderId="0" applyBorder="0" applyProtection="0"/>
    <xf numFmtId="0" fontId="4" fillId="7" borderId="0" applyNumberFormat="0" applyBorder="0" applyAlignment="0" applyProtection="0"/>
    <xf numFmtId="0" fontId="31" fillId="7" borderId="0" applyNumberFormat="0" applyBorder="0" applyAlignment="0" applyProtection="0"/>
    <xf numFmtId="0" fontId="8" fillId="0" borderId="0"/>
    <xf numFmtId="0" fontId="2" fillId="0" borderId="0" applyNumberFormat="0" applyFill="0" applyBorder="0" applyAlignment="0" applyProtection="0"/>
    <xf numFmtId="0" fontId="27" fillId="0" borderId="0" applyNumberFormat="0" applyFill="0" applyBorder="0" applyAlignment="0" applyProtection="0"/>
    <xf numFmtId="0" fontId="28" fillId="8" borderId="0" applyNumberFormat="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29" fillId="9" borderId="0" applyNumberFormat="0" applyBorder="0" applyAlignment="0" applyProtection="0"/>
    <xf numFmtId="0" fontId="7" fillId="0" borderId="0"/>
    <xf numFmtId="0" fontId="9" fillId="0" borderId="0"/>
    <xf numFmtId="0" fontId="8" fillId="0" borderId="0"/>
    <xf numFmtId="0" fontId="7" fillId="0" borderId="0"/>
    <xf numFmtId="0" fontId="7" fillId="0" borderId="0"/>
    <xf numFmtId="0" fontId="9" fillId="0" borderId="0"/>
    <xf numFmtId="0" fontId="26" fillId="9" borderId="1" applyNumberFormat="0" applyAlignment="0" applyProtection="0"/>
    <xf numFmtId="0" fontId="22" fillId="0" borderId="0" applyNumberFormat="0" applyFill="0" applyBorder="0" applyAlignment="0" applyProtection="0"/>
    <xf numFmtId="0" fontId="9" fillId="0" borderId="0" applyNumberFormat="0" applyFill="0" applyBorder="0" applyAlignment="0" applyProtection="0"/>
    <xf numFmtId="0" fontId="22" fillId="0" borderId="0" applyNumberFormat="0" applyFill="0" applyBorder="0" applyAlignment="0" applyProtection="0"/>
    <xf numFmtId="0" fontId="9" fillId="0" borderId="0" applyNumberFormat="0" applyFill="0" applyBorder="0" applyAlignment="0" applyProtection="0"/>
    <xf numFmtId="0" fontId="3" fillId="0" borderId="0" applyNumberFormat="0" applyFill="0" applyBorder="0" applyAlignment="0" applyProtection="0"/>
    <xf numFmtId="0" fontId="30" fillId="0" borderId="0" applyNumberFormat="0" applyFill="0" applyBorder="0" applyAlignment="0" applyProtection="0"/>
  </cellStyleXfs>
  <cellXfs count="255">
    <xf numFmtId="0" fontId="0" fillId="0" borderId="0" xfId="0"/>
    <xf numFmtId="0" fontId="0" fillId="0" borderId="0" xfId="0" applyFont="1" applyAlignment="1">
      <alignment horizontal="center" vertical="center"/>
    </xf>
    <xf numFmtId="0" fontId="0" fillId="0" borderId="0" xfId="0" applyFont="1" applyAlignment="1">
      <alignment horizontal="center"/>
    </xf>
    <xf numFmtId="0" fontId="0" fillId="0" borderId="0" xfId="0" applyAlignment="1">
      <alignment horizontal="center" vertical="center"/>
    </xf>
    <xf numFmtId="0" fontId="0" fillId="0" borderId="0" xfId="0" applyAlignment="1">
      <alignment horizontal="center"/>
    </xf>
    <xf numFmtId="0" fontId="10" fillId="0" borderId="0" xfId="0" applyFont="1" applyAlignment="1">
      <alignment horizontal="center" vertical="center"/>
    </xf>
    <xf numFmtId="0" fontId="10" fillId="0" borderId="0" xfId="0" applyFont="1" applyAlignment="1">
      <alignment horizontal="center" vertical="center" wrapText="1"/>
    </xf>
    <xf numFmtId="4" fontId="0" fillId="0" borderId="0" xfId="0" applyNumberFormat="1"/>
    <xf numFmtId="4" fontId="0" fillId="0" borderId="0" xfId="0" applyNumberFormat="1" applyAlignment="1">
      <alignment horizontal="center"/>
    </xf>
    <xf numFmtId="0" fontId="0" fillId="0" borderId="0" xfId="0" applyFont="1" applyAlignment="1">
      <alignment wrapText="1"/>
    </xf>
    <xf numFmtId="0" fontId="0" fillId="0" borderId="0" xfId="0" applyFont="1" applyAlignment="1">
      <alignment horizontal="left"/>
    </xf>
    <xf numFmtId="164" fontId="0" fillId="0" borderId="0" xfId="0" applyNumberFormat="1"/>
    <xf numFmtId="0" fontId="11" fillId="0" borderId="0" xfId="22" applyFont="1"/>
    <xf numFmtId="4" fontId="11" fillId="0" borderId="0" xfId="22" applyNumberFormat="1" applyFont="1"/>
    <xf numFmtId="0" fontId="12" fillId="0" borderId="0" xfId="22" applyFont="1" applyBorder="1"/>
    <xf numFmtId="49" fontId="13" fillId="0" borderId="0" xfId="22" applyNumberFormat="1" applyFont="1" applyBorder="1" applyAlignment="1">
      <alignment horizontal="right" vertical="center"/>
    </xf>
    <xf numFmtId="4" fontId="12" fillId="0" borderId="0" xfId="22" applyNumberFormat="1" applyFont="1" applyAlignment="1">
      <alignment horizontal="right" vertical="center"/>
    </xf>
    <xf numFmtId="4" fontId="12" fillId="0" borderId="0" xfId="22" applyNumberFormat="1" applyFont="1"/>
    <xf numFmtId="49" fontId="12" fillId="0" borderId="0" xfId="22" applyNumberFormat="1" applyFont="1" applyBorder="1" applyAlignment="1">
      <alignment horizontal="right" vertical="center"/>
    </xf>
    <xf numFmtId="49" fontId="12" fillId="0" borderId="0" xfId="22" applyNumberFormat="1" applyFont="1" applyBorder="1" applyAlignment="1">
      <alignment vertical="center"/>
    </xf>
    <xf numFmtId="0" fontId="12" fillId="0" borderId="0" xfId="22" applyFont="1"/>
    <xf numFmtId="0" fontId="16" fillId="0" borderId="0" xfId="22" applyFont="1" applyAlignment="1">
      <alignment vertical="center"/>
    </xf>
    <xf numFmtId="49" fontId="14" fillId="10" borderId="2" xfId="22" applyNumberFormat="1" applyFont="1" applyFill="1" applyBorder="1"/>
    <xf numFmtId="49" fontId="15" fillId="0" borderId="3" xfId="22" applyNumberFormat="1" applyFont="1" applyBorder="1" applyAlignment="1">
      <alignment horizontal="left"/>
    </xf>
    <xf numFmtId="49" fontId="15" fillId="0" borderId="3" xfId="22" applyNumberFormat="1" applyFont="1" applyBorder="1" applyAlignment="1">
      <alignment horizontal="center" vertical="center"/>
    </xf>
    <xf numFmtId="49" fontId="15" fillId="0" borderId="0" xfId="22" applyNumberFormat="1" applyFont="1" applyFill="1" applyBorder="1"/>
    <xf numFmtId="0" fontId="11" fillId="0" borderId="0" xfId="22" applyFont="1" applyFill="1"/>
    <xf numFmtId="0" fontId="18" fillId="0" borderId="0" xfId="22" applyFont="1" applyBorder="1"/>
    <xf numFmtId="0" fontId="20" fillId="0" borderId="0" xfId="22" applyFont="1" applyBorder="1"/>
    <xf numFmtId="0" fontId="17" fillId="0" borderId="0" xfId="22" applyFont="1" applyBorder="1"/>
    <xf numFmtId="49" fontId="15" fillId="11" borderId="4" xfId="22" applyNumberFormat="1" applyFont="1" applyFill="1" applyBorder="1" applyAlignment="1">
      <alignment horizontal="right"/>
    </xf>
    <xf numFmtId="49" fontId="15" fillId="0" borderId="6" xfId="22" applyNumberFormat="1" applyFont="1" applyFill="1" applyBorder="1" applyAlignment="1">
      <alignment horizontal="left"/>
    </xf>
    <xf numFmtId="0" fontId="18" fillId="0" borderId="0" xfId="22" applyFont="1" applyFill="1" applyBorder="1"/>
    <xf numFmtId="0" fontId="19" fillId="12" borderId="0" xfId="22" applyFont="1" applyFill="1" applyBorder="1"/>
    <xf numFmtId="0" fontId="21" fillId="0" borderId="0" xfId="22" applyNumberFormat="1" applyFont="1" applyFill="1" applyBorder="1"/>
    <xf numFmtId="0" fontId="19" fillId="0" borderId="0" xfId="22" applyNumberFormat="1" applyFont="1" applyFill="1" applyBorder="1"/>
    <xf numFmtId="0" fontId="19" fillId="0" borderId="0" xfId="22" applyNumberFormat="1" applyFont="1" applyFill="1" applyBorder="1" applyAlignment="1">
      <alignment horizontal="right"/>
    </xf>
    <xf numFmtId="0" fontId="19" fillId="0" borderId="0" xfId="22" applyFont="1" applyFill="1" applyBorder="1"/>
    <xf numFmtId="4" fontId="15" fillId="0" borderId="0" xfId="24" applyNumberFormat="1" applyFont="1" applyFill="1" applyBorder="1" applyAlignment="1"/>
    <xf numFmtId="0" fontId="11" fillId="0" borderId="0" xfId="24" applyFont="1"/>
    <xf numFmtId="0" fontId="20" fillId="0" borderId="7" xfId="22" applyFont="1" applyBorder="1"/>
    <xf numFmtId="0" fontId="17" fillId="0" borderId="8" xfId="22" applyFont="1" applyBorder="1"/>
    <xf numFmtId="49" fontId="15" fillId="11" borderId="4" xfId="24" applyNumberFormat="1" applyFont="1" applyFill="1" applyBorder="1" applyAlignment="1">
      <alignment horizontal="right"/>
    </xf>
    <xf numFmtId="0" fontId="17" fillId="0" borderId="7" xfId="22" applyFont="1" applyBorder="1"/>
    <xf numFmtId="49" fontId="19" fillId="0" borderId="3" xfId="22" applyNumberFormat="1" applyFont="1" applyBorder="1"/>
    <xf numFmtId="1" fontId="11" fillId="0" borderId="0" xfId="22" applyNumberFormat="1" applyFont="1"/>
    <xf numFmtId="49" fontId="19" fillId="0" borderId="9" xfId="22" applyNumberFormat="1" applyFont="1" applyBorder="1" applyAlignment="1">
      <alignment horizontal="left" wrapText="1"/>
    </xf>
    <xf numFmtId="49" fontId="19" fillId="0" borderId="0" xfId="22" applyNumberFormat="1" applyFont="1" applyBorder="1" applyAlignment="1"/>
    <xf numFmtId="0" fontId="11" fillId="0" borderId="0" xfId="22" applyFont="1" applyAlignment="1"/>
    <xf numFmtId="0" fontId="19" fillId="0" borderId="0" xfId="22" applyFont="1" applyBorder="1" applyAlignment="1"/>
    <xf numFmtId="49" fontId="19" fillId="0" borderId="0" xfId="22" applyNumberFormat="1" applyFont="1" applyFill="1" applyBorder="1" applyAlignment="1">
      <alignment horizontal="left"/>
    </xf>
    <xf numFmtId="49" fontId="17" fillId="0" borderId="7" xfId="22" applyNumberFormat="1" applyFont="1" applyFill="1" applyBorder="1" applyAlignment="1">
      <alignment horizontal="left"/>
    </xf>
    <xf numFmtId="0" fontId="11" fillId="0" borderId="0" xfId="24" applyFont="1" applyFill="1"/>
    <xf numFmtId="49" fontId="20" fillId="0" borderId="0" xfId="22" applyNumberFormat="1" applyFont="1" applyBorder="1" applyAlignment="1"/>
    <xf numFmtId="49" fontId="17" fillId="0" borderId="0" xfId="22" applyNumberFormat="1" applyFont="1" applyBorder="1" applyAlignment="1"/>
    <xf numFmtId="0" fontId="19" fillId="0" borderId="8" xfId="22" applyFont="1" applyBorder="1" applyAlignment="1"/>
    <xf numFmtId="49" fontId="19" fillId="0" borderId="0" xfId="22" applyNumberFormat="1" applyFont="1" applyBorder="1" applyAlignment="1">
      <alignment wrapText="1"/>
    </xf>
    <xf numFmtId="49" fontId="19" fillId="0" borderId="9" xfId="26" applyNumberFormat="1" applyFont="1" applyFill="1" applyBorder="1" applyAlignment="1"/>
    <xf numFmtId="165" fontId="17" fillId="0" borderId="10" xfId="24" applyNumberFormat="1" applyFont="1" applyFill="1" applyBorder="1"/>
    <xf numFmtId="49" fontId="19" fillId="0" borderId="0" xfId="22" applyNumberFormat="1" applyFont="1" applyBorder="1" applyAlignment="1">
      <alignment horizontal="left" vertical="top" wrapText="1"/>
    </xf>
    <xf numFmtId="49" fontId="20" fillId="0" borderId="7" xfId="22" applyNumberFormat="1" applyFont="1" applyBorder="1" applyAlignment="1">
      <alignment horizontal="left" vertical="top" wrapText="1"/>
    </xf>
    <xf numFmtId="49" fontId="17" fillId="0" borderId="7" xfId="22" applyNumberFormat="1" applyFont="1" applyBorder="1" applyAlignment="1">
      <alignment horizontal="left" vertical="top" wrapText="1"/>
    </xf>
    <xf numFmtId="49" fontId="14" fillId="10" borderId="2" xfId="26" applyNumberFormat="1" applyFont="1" applyFill="1" applyBorder="1"/>
    <xf numFmtId="49" fontId="19" fillId="0" borderId="3" xfId="26" applyNumberFormat="1" applyFont="1" applyBorder="1"/>
    <xf numFmtId="49" fontId="19" fillId="0" borderId="9" xfId="26" applyNumberFormat="1" applyFont="1" applyFill="1" applyBorder="1" applyAlignment="1">
      <alignment wrapText="1"/>
    </xf>
    <xf numFmtId="165" fontId="17" fillId="0" borderId="10" xfId="24" applyNumberFormat="1" applyFont="1" applyFill="1" applyBorder="1" applyAlignment="1">
      <alignment horizontal="left"/>
    </xf>
    <xf numFmtId="49" fontId="17" fillId="0" borderId="7" xfId="24" applyNumberFormat="1" applyFont="1" applyBorder="1"/>
    <xf numFmtId="49" fontId="34" fillId="0" borderId="0" xfId="23" applyNumberFormat="1" applyFont="1" applyBorder="1" applyAlignment="1"/>
    <xf numFmtId="49" fontId="35" fillId="0" borderId="0" xfId="23" applyNumberFormat="1" applyFont="1" applyBorder="1" applyAlignment="1"/>
    <xf numFmtId="0" fontId="40" fillId="0" borderId="0" xfId="0" applyFont="1" applyAlignment="1">
      <alignment horizontal="center" vertical="center"/>
    </xf>
    <xf numFmtId="0" fontId="40" fillId="0" borderId="0" xfId="0" applyFont="1"/>
    <xf numFmtId="0" fontId="40" fillId="0" borderId="0" xfId="0" applyFont="1" applyAlignment="1">
      <alignment horizontal="center"/>
    </xf>
    <xf numFmtId="4" fontId="40" fillId="0" borderId="0" xfId="0" applyNumberFormat="1" applyFont="1"/>
    <xf numFmtId="49" fontId="19" fillId="0" borderId="15" xfId="22" applyNumberFormat="1" applyFont="1" applyFill="1" applyBorder="1" applyAlignment="1"/>
    <xf numFmtId="4" fontId="19" fillId="0" borderId="15" xfId="22" applyNumberFormat="1" applyFont="1" applyFill="1" applyBorder="1" applyAlignment="1"/>
    <xf numFmtId="49" fontId="19" fillId="0" borderId="16" xfId="0" applyNumberFormat="1" applyFont="1" applyBorder="1" applyAlignment="1"/>
    <xf numFmtId="4" fontId="19" fillId="0" borderId="16" xfId="22" applyNumberFormat="1" applyFont="1" applyFill="1" applyBorder="1" applyAlignment="1"/>
    <xf numFmtId="3" fontId="17" fillId="0" borderId="10" xfId="24" applyNumberFormat="1" applyFont="1" applyFill="1" applyBorder="1" applyAlignment="1">
      <alignment horizontal="right"/>
    </xf>
    <xf numFmtId="164" fontId="0" fillId="16" borderId="0" xfId="0" applyNumberFormat="1" applyFill="1"/>
    <xf numFmtId="164" fontId="36" fillId="0" borderId="0" xfId="0" applyNumberFormat="1" applyFont="1"/>
    <xf numFmtId="2" fontId="0" fillId="0" borderId="0" xfId="0" applyNumberFormat="1" applyAlignment="1">
      <alignment horizontal="right"/>
    </xf>
    <xf numFmtId="164" fontId="36" fillId="0" borderId="11" xfId="0" applyNumberFormat="1" applyFont="1" applyBorder="1" applyAlignment="1">
      <alignment horizontal="right"/>
    </xf>
    <xf numFmtId="4" fontId="38" fillId="17" borderId="17" xfId="0" applyNumberFormat="1" applyFont="1" applyFill="1" applyBorder="1" applyAlignment="1">
      <alignment horizontal="right" vertical="center"/>
    </xf>
    <xf numFmtId="4" fontId="15" fillId="0" borderId="5" xfId="24" applyNumberFormat="1" applyFont="1" applyFill="1" applyBorder="1"/>
    <xf numFmtId="49" fontId="19" fillId="0" borderId="18" xfId="0" applyNumberFormat="1" applyFont="1" applyBorder="1" applyAlignment="1">
      <alignment vertical="center"/>
    </xf>
    <xf numFmtId="49" fontId="42" fillId="0" borderId="5" xfId="24" applyNumberFormat="1" applyFont="1" applyFill="1" applyBorder="1" applyAlignment="1">
      <alignment horizontal="left"/>
    </xf>
    <xf numFmtId="0" fontId="41" fillId="0" borderId="19" xfId="0" applyFont="1" applyBorder="1" applyAlignment="1">
      <alignment horizontal="right" vertical="center"/>
    </xf>
    <xf numFmtId="49" fontId="19" fillId="0" borderId="13" xfId="0" applyNumberFormat="1" applyFont="1" applyBorder="1" applyAlignment="1">
      <alignment vertical="center"/>
    </xf>
    <xf numFmtId="0" fontId="41" fillId="0" borderId="14" xfId="0" applyFont="1" applyBorder="1" applyAlignment="1">
      <alignment horizontal="right" vertical="center"/>
    </xf>
    <xf numFmtId="4" fontId="38" fillId="17" borderId="20" xfId="0" applyNumberFormat="1" applyFont="1" applyFill="1" applyBorder="1" applyAlignment="1">
      <alignment horizontal="right" vertical="center"/>
    </xf>
    <xf numFmtId="0" fontId="15" fillId="0" borderId="21" xfId="22" applyNumberFormat="1" applyFont="1" applyFill="1" applyBorder="1" applyAlignment="1">
      <alignment horizontal="center" wrapText="1"/>
    </xf>
    <xf numFmtId="49" fontId="15" fillId="0" borderId="23" xfId="22" applyNumberFormat="1" applyFont="1" applyBorder="1" applyAlignment="1">
      <alignment horizontal="center" vertical="center"/>
    </xf>
    <xf numFmtId="49" fontId="15" fillId="0" borderId="24" xfId="22" applyNumberFormat="1" applyFont="1" applyBorder="1" applyAlignment="1">
      <alignment horizontal="center" vertical="center"/>
    </xf>
    <xf numFmtId="4" fontId="15" fillId="0" borderId="24" xfId="22" applyNumberFormat="1" applyFont="1" applyBorder="1" applyAlignment="1">
      <alignment horizontal="center" vertical="center" wrapText="1"/>
    </xf>
    <xf numFmtId="49" fontId="14" fillId="10" borderId="26" xfId="22" applyNumberFormat="1" applyFont="1" applyFill="1" applyBorder="1" applyAlignment="1">
      <alignment horizontal="center"/>
    </xf>
    <xf numFmtId="4" fontId="15" fillId="0" borderId="27" xfId="22" applyNumberFormat="1" applyFont="1" applyBorder="1" applyAlignment="1">
      <alignment horizontal="center" vertical="center"/>
    </xf>
    <xf numFmtId="49" fontId="15" fillId="0" borderId="28" xfId="22" applyNumberFormat="1" applyFont="1" applyFill="1" applyBorder="1" applyAlignment="1">
      <alignment horizontal="center"/>
    </xf>
    <xf numFmtId="4" fontId="15" fillId="0" borderId="29" xfId="22" applyNumberFormat="1" applyFont="1" applyFill="1" applyBorder="1" applyAlignment="1">
      <alignment horizontal="center" vertical="center"/>
    </xf>
    <xf numFmtId="49" fontId="17" fillId="0" borderId="28" xfId="22" applyNumberFormat="1" applyFont="1" applyBorder="1" applyAlignment="1">
      <alignment horizontal="center"/>
    </xf>
    <xf numFmtId="49" fontId="19" fillId="0" borderId="28" xfId="22" applyNumberFormat="1" applyFont="1" applyBorder="1"/>
    <xf numFmtId="4" fontId="15" fillId="11" borderId="29" xfId="22" applyNumberFormat="1" applyFont="1" applyFill="1" applyBorder="1" applyAlignment="1">
      <alignment horizontal="right"/>
    </xf>
    <xf numFmtId="4" fontId="15" fillId="0" borderId="29" xfId="22" applyNumberFormat="1" applyFont="1" applyFill="1" applyBorder="1" applyAlignment="1">
      <alignment horizontal="left"/>
    </xf>
    <xf numFmtId="49" fontId="17" fillId="0" borderId="28" xfId="24" applyNumberFormat="1" applyFont="1" applyBorder="1" applyAlignment="1">
      <alignment horizontal="left"/>
    </xf>
    <xf numFmtId="4" fontId="15" fillId="0" borderId="29" xfId="24" applyNumberFormat="1" applyFont="1" applyFill="1" applyBorder="1" applyAlignment="1">
      <alignment horizontal="right"/>
    </xf>
    <xf numFmtId="49" fontId="17" fillId="0" borderId="30" xfId="24" applyNumberFormat="1" applyFont="1" applyBorder="1" applyAlignment="1">
      <alignment horizontal="left"/>
    </xf>
    <xf numFmtId="49" fontId="17" fillId="0" borderId="31" xfId="22" applyNumberFormat="1" applyFont="1" applyFill="1" applyBorder="1" applyAlignment="1">
      <alignment horizontal="left"/>
    </xf>
    <xf numFmtId="0" fontId="41" fillId="0" borderId="32" xfId="0" applyFont="1" applyBorder="1" applyAlignment="1">
      <alignment horizontal="right" vertical="center"/>
    </xf>
    <xf numFmtId="49" fontId="19" fillId="0" borderId="0" xfId="24" applyNumberFormat="1" applyFont="1" applyFill="1" applyBorder="1" applyAlignment="1"/>
    <xf numFmtId="4" fontId="15" fillId="0" borderId="25" xfId="22" applyNumberFormat="1" applyFont="1" applyBorder="1" applyAlignment="1">
      <alignment horizontal="center" vertical="center"/>
    </xf>
    <xf numFmtId="49" fontId="17" fillId="0" borderId="28" xfId="22" applyNumberFormat="1" applyFont="1" applyBorder="1" applyAlignment="1">
      <alignment horizontal="left"/>
    </xf>
    <xf numFmtId="49" fontId="17" fillId="0" borderId="28" xfId="24" applyNumberFormat="1" applyFont="1" applyBorder="1" applyAlignment="1">
      <alignment horizontal="center"/>
    </xf>
    <xf numFmtId="0" fontId="0" fillId="0" borderId="0" xfId="0" applyBorder="1"/>
    <xf numFmtId="4" fontId="15" fillId="11" borderId="29" xfId="24" applyNumberFormat="1" applyFont="1" applyFill="1" applyBorder="1" applyAlignment="1">
      <alignment horizontal="right"/>
    </xf>
    <xf numFmtId="4" fontId="18" fillId="0" borderId="33" xfId="24" applyNumberFormat="1" applyFont="1" applyBorder="1" applyAlignment="1">
      <alignment horizontal="right"/>
    </xf>
    <xf numFmtId="49" fontId="17" fillId="0" borderId="34" xfId="22" applyNumberFormat="1" applyFont="1" applyFill="1" applyBorder="1" applyAlignment="1">
      <alignment horizontal="left"/>
    </xf>
    <xf numFmtId="4" fontId="38" fillId="17" borderId="35" xfId="0" applyNumberFormat="1" applyFont="1" applyFill="1" applyBorder="1" applyAlignment="1">
      <alignment horizontal="right" vertical="center"/>
    </xf>
    <xf numFmtId="4" fontId="20" fillId="0" borderId="29" xfId="22" applyNumberFormat="1" applyFont="1" applyBorder="1" applyAlignment="1">
      <alignment horizontal="center"/>
    </xf>
    <xf numFmtId="0" fontId="19" fillId="0" borderId="28" xfId="22" applyFont="1" applyBorder="1" applyAlignment="1"/>
    <xf numFmtId="4" fontId="19" fillId="0" borderId="29" xfId="22" applyNumberFormat="1" applyFont="1" applyBorder="1" applyAlignment="1">
      <alignment horizontal="center"/>
    </xf>
    <xf numFmtId="4" fontId="20" fillId="0" borderId="38" xfId="22" applyNumberFormat="1" applyFont="1" applyBorder="1" applyAlignment="1">
      <alignment horizontal="center"/>
    </xf>
    <xf numFmtId="49" fontId="15" fillId="11" borderId="37" xfId="22" applyNumberFormat="1" applyFont="1" applyFill="1" applyBorder="1" applyAlignment="1">
      <alignment horizontal="right"/>
    </xf>
    <xf numFmtId="4" fontId="15" fillId="11" borderId="39" xfId="22" applyNumberFormat="1" applyFont="1" applyFill="1" applyBorder="1" applyAlignment="1"/>
    <xf numFmtId="4" fontId="15" fillId="11" borderId="38" xfId="22" applyNumberFormat="1" applyFont="1" applyFill="1" applyBorder="1" applyAlignment="1">
      <alignment horizontal="right"/>
    </xf>
    <xf numFmtId="49" fontId="42" fillId="0" borderId="39" xfId="24" applyNumberFormat="1" applyFont="1" applyFill="1" applyBorder="1" applyAlignment="1">
      <alignment horizontal="left"/>
    </xf>
    <xf numFmtId="49" fontId="19" fillId="0" borderId="40" xfId="0" applyNumberFormat="1" applyFont="1" applyBorder="1" applyAlignment="1">
      <alignment vertical="center"/>
    </xf>
    <xf numFmtId="0" fontId="41" fillId="0" borderId="41" xfId="0" applyFont="1" applyBorder="1" applyAlignment="1">
      <alignment horizontal="right" vertical="center"/>
    </xf>
    <xf numFmtId="4" fontId="38" fillId="17" borderId="42" xfId="0" applyNumberFormat="1" applyFont="1" applyFill="1" applyBorder="1" applyAlignment="1">
      <alignment horizontal="right" vertical="center"/>
    </xf>
    <xf numFmtId="4" fontId="15" fillId="0" borderId="38" xfId="22" applyNumberFormat="1" applyFont="1" applyBorder="1" applyAlignment="1">
      <alignment horizontal="right"/>
    </xf>
    <xf numFmtId="49" fontId="15" fillId="0" borderId="43" xfId="22" applyNumberFormat="1" applyFont="1" applyBorder="1" applyAlignment="1"/>
    <xf numFmtId="4" fontId="15" fillId="0" borderId="39" xfId="22" applyNumberFormat="1" applyFont="1" applyFill="1" applyBorder="1" applyAlignment="1"/>
    <xf numFmtId="4" fontId="15" fillId="0" borderId="38" xfId="22" applyNumberFormat="1" applyFont="1" applyFill="1" applyBorder="1" applyAlignment="1">
      <alignment horizontal="right"/>
    </xf>
    <xf numFmtId="49" fontId="19" fillId="0" borderId="44" xfId="22" applyNumberFormat="1" applyFont="1" applyFill="1" applyBorder="1" applyAlignment="1"/>
    <xf numFmtId="4" fontId="19" fillId="0" borderId="44" xfId="22" applyNumberFormat="1" applyFont="1" applyFill="1" applyBorder="1" applyAlignment="1"/>
    <xf numFmtId="4" fontId="19" fillId="10" borderId="45" xfId="22" applyNumberFormat="1" applyFont="1" applyFill="1" applyBorder="1" applyAlignment="1">
      <alignment horizontal="right"/>
    </xf>
    <xf numFmtId="49" fontId="15" fillId="0" borderId="23" xfId="24" applyNumberFormat="1" applyFont="1" applyFill="1" applyBorder="1" applyAlignment="1">
      <alignment horizontal="center" vertical="center"/>
    </xf>
    <xf numFmtId="49" fontId="15" fillId="0" borderId="24" xfId="24" applyNumberFormat="1" applyFont="1" applyFill="1" applyBorder="1" applyAlignment="1">
      <alignment horizontal="center" vertical="center"/>
    </xf>
    <xf numFmtId="4" fontId="15" fillId="0" borderId="24" xfId="24" applyNumberFormat="1" applyFont="1" applyFill="1" applyBorder="1" applyAlignment="1">
      <alignment horizontal="center" vertical="center"/>
    </xf>
    <xf numFmtId="4" fontId="15" fillId="0" borderId="46" xfId="24" applyNumberFormat="1" applyFont="1" applyFill="1" applyBorder="1" applyAlignment="1">
      <alignment horizontal="center" vertical="center"/>
    </xf>
    <xf numFmtId="49" fontId="14" fillId="10" borderId="26" xfId="26" applyNumberFormat="1" applyFont="1" applyFill="1" applyBorder="1" applyAlignment="1">
      <alignment horizontal="center"/>
    </xf>
    <xf numFmtId="49" fontId="17" fillId="0" borderId="28" xfId="26" applyNumberFormat="1" applyFont="1" applyBorder="1" applyAlignment="1">
      <alignment horizontal="left"/>
    </xf>
    <xf numFmtId="49" fontId="18" fillId="0" borderId="47" xfId="26" applyNumberFormat="1" applyFont="1" applyFill="1" applyBorder="1" applyAlignment="1"/>
    <xf numFmtId="4" fontId="19" fillId="0" borderId="47" xfId="26" applyNumberFormat="1" applyFont="1" applyFill="1" applyBorder="1" applyAlignment="1"/>
    <xf numFmtId="1" fontId="20" fillId="0" borderId="48" xfId="26" applyNumberFormat="1" applyFont="1" applyBorder="1" applyAlignment="1">
      <alignment horizontal="center"/>
    </xf>
    <xf numFmtId="49" fontId="15" fillId="13" borderId="36" xfId="26" applyNumberFormat="1" applyFont="1" applyFill="1" applyBorder="1" applyAlignment="1">
      <alignment horizontal="right"/>
    </xf>
    <xf numFmtId="4" fontId="15" fillId="11" borderId="39" xfId="26" applyNumberFormat="1" applyFont="1" applyFill="1" applyBorder="1" applyAlignment="1"/>
    <xf numFmtId="4" fontId="15" fillId="11" borderId="49" xfId="26" applyNumberFormat="1" applyFont="1" applyFill="1" applyBorder="1" applyAlignment="1">
      <alignment horizontal="right"/>
    </xf>
    <xf numFmtId="4" fontId="15" fillId="11" borderId="51" xfId="24" applyNumberFormat="1" applyFont="1" applyFill="1" applyBorder="1" applyAlignment="1">
      <alignment horizontal="right"/>
    </xf>
    <xf numFmtId="49" fontId="42" fillId="0" borderId="50" xfId="24" applyNumberFormat="1" applyFont="1" applyFill="1" applyBorder="1" applyAlignment="1">
      <alignment horizontal="left"/>
    </xf>
    <xf numFmtId="49" fontId="19" fillId="0" borderId="52" xfId="0" applyNumberFormat="1" applyFont="1" applyBorder="1" applyAlignment="1">
      <alignment vertical="center"/>
    </xf>
    <xf numFmtId="0" fontId="41" fillId="0" borderId="53" xfId="0" applyFont="1" applyBorder="1" applyAlignment="1">
      <alignment horizontal="right" vertical="center"/>
    </xf>
    <xf numFmtId="4" fontId="38" fillId="17" borderId="54" xfId="0" applyNumberFormat="1" applyFont="1" applyFill="1" applyBorder="1" applyAlignment="1">
      <alignment horizontal="right" vertical="center"/>
    </xf>
    <xf numFmtId="49" fontId="19" fillId="0" borderId="8" xfId="26" applyNumberFormat="1" applyFont="1" applyFill="1" applyBorder="1" applyAlignment="1"/>
    <xf numFmtId="3" fontId="17" fillId="0" borderId="56" xfId="24" applyNumberFormat="1" applyFont="1" applyFill="1" applyBorder="1" applyAlignment="1">
      <alignment horizontal="left"/>
    </xf>
    <xf numFmtId="49" fontId="19" fillId="0" borderId="8" xfId="22" applyNumberFormat="1" applyFont="1" applyBorder="1" applyAlignment="1"/>
    <xf numFmtId="49" fontId="19" fillId="0" borderId="58" xfId="22" applyNumberFormat="1" applyFont="1" applyBorder="1"/>
    <xf numFmtId="49" fontId="15" fillId="0" borderId="58" xfId="22" applyNumberFormat="1" applyFont="1" applyBorder="1" applyAlignment="1">
      <alignment horizontal="center" vertical="center"/>
    </xf>
    <xf numFmtId="49" fontId="15" fillId="11" borderId="59" xfId="24" applyNumberFormat="1" applyFont="1" applyFill="1" applyBorder="1" applyAlignment="1">
      <alignment horizontal="right"/>
    </xf>
    <xf numFmtId="4" fontId="19" fillId="11" borderId="60" xfId="24" applyNumberFormat="1" applyFont="1" applyFill="1" applyBorder="1" applyAlignment="1">
      <alignment horizontal="right"/>
    </xf>
    <xf numFmtId="49" fontId="19" fillId="0" borderId="55" xfId="22" applyNumberFormat="1" applyFont="1" applyFill="1" applyBorder="1" applyAlignment="1">
      <alignment horizontal="left"/>
    </xf>
    <xf numFmtId="4" fontId="19" fillId="0" borderId="55" xfId="22" applyNumberFormat="1" applyFont="1" applyFill="1" applyBorder="1" applyAlignment="1"/>
    <xf numFmtId="49" fontId="19" fillId="0" borderId="61" xfId="22" applyNumberFormat="1" applyFont="1" applyFill="1" applyBorder="1" applyAlignment="1">
      <alignment horizontal="left"/>
    </xf>
    <xf numFmtId="4" fontId="19" fillId="0" borderId="61" xfId="22" applyNumberFormat="1" applyFont="1" applyFill="1" applyBorder="1" applyAlignment="1"/>
    <xf numFmtId="49" fontId="19" fillId="0" borderId="62" xfId="22" applyNumberFormat="1" applyFont="1" applyFill="1" applyBorder="1" applyAlignment="1">
      <alignment horizontal="left"/>
    </xf>
    <xf numFmtId="4" fontId="19" fillId="0" borderId="62" xfId="22" applyNumberFormat="1" applyFont="1" applyFill="1" applyBorder="1" applyAlignment="1"/>
    <xf numFmtId="49" fontId="19" fillId="0" borderId="63" xfId="22" applyNumberFormat="1" applyFont="1" applyFill="1" applyBorder="1" applyAlignment="1">
      <alignment horizontal="left"/>
    </xf>
    <xf numFmtId="4" fontId="19" fillId="0" borderId="63" xfId="22" applyNumberFormat="1" applyFont="1" applyFill="1" applyBorder="1" applyAlignment="1"/>
    <xf numFmtId="165" fontId="17" fillId="0" borderId="56" xfId="24" applyNumberFormat="1" applyFont="1" applyFill="1" applyBorder="1" applyAlignment="1">
      <alignment horizontal="left"/>
    </xf>
    <xf numFmtId="0" fontId="17" fillId="0" borderId="8" xfId="24" applyFont="1" applyBorder="1"/>
    <xf numFmtId="4" fontId="19" fillId="10" borderId="64" xfId="26" applyNumberFormat="1" applyFont="1" applyFill="1" applyBorder="1" applyAlignment="1">
      <alignment horizontal="right"/>
    </xf>
    <xf numFmtId="49" fontId="19" fillId="0" borderId="65" xfId="26" applyNumberFormat="1" applyFont="1" applyFill="1" applyBorder="1" applyAlignment="1">
      <alignment horizontal="left"/>
    </xf>
    <xf numFmtId="4" fontId="19" fillId="0" borderId="65" xfId="26" applyNumberFormat="1" applyFont="1" applyFill="1" applyBorder="1" applyAlignment="1"/>
    <xf numFmtId="49" fontId="19" fillId="0" borderId="16" xfId="26" applyNumberFormat="1" applyFont="1" applyFill="1" applyBorder="1" applyAlignment="1">
      <alignment horizontal="left" vertical="center"/>
    </xf>
    <xf numFmtId="4" fontId="19" fillId="0" borderId="16" xfId="26" applyNumberFormat="1" applyFont="1" applyFill="1" applyBorder="1" applyAlignment="1">
      <alignment horizontal="right" vertical="center"/>
    </xf>
    <xf numFmtId="4" fontId="19" fillId="10" borderId="66" xfId="26" applyNumberFormat="1" applyFont="1" applyFill="1" applyBorder="1" applyAlignment="1">
      <alignment horizontal="right"/>
    </xf>
    <xf numFmtId="49" fontId="19" fillId="0" borderId="67" xfId="22" applyNumberFormat="1" applyFont="1" applyFill="1" applyBorder="1" applyAlignment="1">
      <alignment horizontal="left"/>
    </xf>
    <xf numFmtId="49" fontId="19" fillId="0" borderId="68" xfId="22" applyNumberFormat="1" applyFont="1" applyFill="1" applyBorder="1" applyAlignment="1">
      <alignment horizontal="left"/>
    </xf>
    <xf numFmtId="4" fontId="19" fillId="10" borderId="64" xfId="22" applyNumberFormat="1" applyFont="1" applyFill="1" applyBorder="1" applyAlignment="1">
      <alignment horizontal="right"/>
    </xf>
    <xf numFmtId="4" fontId="19" fillId="0" borderId="69" xfId="22" applyNumberFormat="1" applyFont="1" applyFill="1" applyBorder="1" applyAlignment="1"/>
    <xf numFmtId="4" fontId="15" fillId="11" borderId="60" xfId="22" applyNumberFormat="1" applyFont="1" applyFill="1" applyBorder="1" applyAlignment="1"/>
    <xf numFmtId="4" fontId="19" fillId="0" borderId="70" xfId="22" applyNumberFormat="1" applyFont="1" applyFill="1" applyBorder="1" applyAlignment="1"/>
    <xf numFmtId="4" fontId="19" fillId="0" borderId="71" xfId="22" applyNumberFormat="1" applyFont="1" applyFill="1" applyBorder="1" applyAlignment="1"/>
    <xf numFmtId="49" fontId="15" fillId="0" borderId="72" xfId="22" applyNumberFormat="1" applyFont="1" applyFill="1" applyBorder="1" applyAlignment="1"/>
    <xf numFmtId="4" fontId="15" fillId="11" borderId="0" xfId="22" applyNumberFormat="1" applyFont="1" applyFill="1" applyBorder="1" applyAlignment="1"/>
    <xf numFmtId="4" fontId="19" fillId="0" borderId="74" xfId="22" applyNumberFormat="1" applyFont="1" applyFill="1" applyBorder="1" applyAlignment="1"/>
    <xf numFmtId="49" fontId="15" fillId="0" borderId="69" xfId="22" applyNumberFormat="1" applyFont="1" applyFill="1" applyBorder="1" applyAlignment="1">
      <alignment horizontal="left"/>
    </xf>
    <xf numFmtId="49" fontId="15" fillId="11" borderId="59" xfId="22" applyNumberFormat="1" applyFont="1" applyFill="1" applyBorder="1" applyAlignment="1">
      <alignment horizontal="right"/>
    </xf>
    <xf numFmtId="49" fontId="19" fillId="0" borderId="70" xfId="22" applyNumberFormat="1" applyFont="1" applyFill="1" applyBorder="1" applyAlignment="1">
      <alignment horizontal="left"/>
    </xf>
    <xf numFmtId="49" fontId="19" fillId="0" borderId="71" xfId="22" applyNumberFormat="1" applyFont="1" applyFill="1" applyBorder="1" applyAlignment="1">
      <alignment horizontal="left"/>
    </xf>
    <xf numFmtId="4" fontId="19" fillId="0" borderId="73" xfId="22" applyNumberFormat="1" applyFont="1" applyFill="1" applyBorder="1" applyAlignment="1"/>
    <xf numFmtId="4" fontId="19" fillId="0" borderId="75" xfId="22" applyNumberFormat="1" applyFont="1" applyFill="1" applyBorder="1" applyAlignment="1"/>
    <xf numFmtId="49" fontId="15" fillId="11" borderId="69" xfId="22" applyNumberFormat="1" applyFont="1" applyFill="1" applyBorder="1" applyAlignment="1">
      <alignment horizontal="right"/>
    </xf>
    <xf numFmtId="49" fontId="15" fillId="0" borderId="76" xfId="22" applyNumberFormat="1" applyFont="1" applyFill="1" applyBorder="1" applyAlignment="1">
      <alignment horizontal="left"/>
    </xf>
    <xf numFmtId="49" fontId="15" fillId="11" borderId="8" xfId="22" applyNumberFormat="1" applyFont="1" applyFill="1" applyBorder="1" applyAlignment="1">
      <alignment horizontal="right"/>
    </xf>
    <xf numFmtId="4" fontId="15" fillId="0" borderId="77" xfId="22" applyNumberFormat="1" applyFont="1" applyFill="1" applyBorder="1" applyAlignment="1">
      <alignment horizontal="left"/>
    </xf>
    <xf numFmtId="4" fontId="19" fillId="0" borderId="76" xfId="22" applyNumberFormat="1" applyFont="1" applyFill="1" applyBorder="1" applyAlignment="1">
      <alignment horizontal="right"/>
    </xf>
    <xf numFmtId="49" fontId="19" fillId="0" borderId="70" xfId="22" applyNumberFormat="1" applyFont="1" applyFill="1" applyBorder="1" applyAlignment="1"/>
    <xf numFmtId="49" fontId="19" fillId="0" borderId="71" xfId="22" applyNumberFormat="1" applyFont="1" applyFill="1" applyBorder="1" applyAlignment="1"/>
    <xf numFmtId="49" fontId="19" fillId="0" borderId="73" xfId="24" applyNumberFormat="1" applyFont="1" applyFill="1" applyBorder="1" applyAlignment="1"/>
    <xf numFmtId="4" fontId="19" fillId="0" borderId="57" xfId="24" applyNumberFormat="1" applyFont="1" applyFill="1" applyBorder="1" applyAlignment="1">
      <alignment horizontal="right"/>
    </xf>
    <xf numFmtId="4" fontId="15" fillId="11" borderId="60" xfId="24" applyNumberFormat="1" applyFont="1" applyFill="1" applyBorder="1" applyAlignment="1">
      <alignment horizontal="right"/>
    </xf>
    <xf numFmtId="4" fontId="15" fillId="0" borderId="70" xfId="24" applyNumberFormat="1" applyFont="1" applyFill="1" applyBorder="1" applyAlignment="1"/>
    <xf numFmtId="4" fontId="19" fillId="0" borderId="78" xfId="24" applyNumberFormat="1" applyFont="1" applyFill="1" applyBorder="1" applyAlignment="1"/>
    <xf numFmtId="4" fontId="19" fillId="0" borderId="71" xfId="24" applyNumberFormat="1" applyFont="1" applyFill="1" applyBorder="1" applyAlignment="1"/>
    <xf numFmtId="4" fontId="15" fillId="11" borderId="60" xfId="22" applyNumberFormat="1" applyFont="1" applyFill="1" applyBorder="1"/>
    <xf numFmtId="4" fontId="19" fillId="0" borderId="79" xfId="22" applyNumberFormat="1" applyFont="1" applyFill="1" applyBorder="1"/>
    <xf numFmtId="4" fontId="19" fillId="0" borderId="80" xfId="22" applyNumberFormat="1" applyFont="1" applyFill="1" applyBorder="1"/>
    <xf numFmtId="4" fontId="19" fillId="0" borderId="81" xfId="22" applyNumberFormat="1" applyFont="1" applyFill="1" applyBorder="1"/>
    <xf numFmtId="49" fontId="19" fillId="0" borderId="82" xfId="22" applyNumberFormat="1" applyFont="1" applyFill="1" applyBorder="1" applyAlignment="1">
      <alignment horizontal="left"/>
    </xf>
    <xf numFmtId="4" fontId="19" fillId="0" borderId="79" xfId="22" applyNumberFormat="1" applyFont="1" applyFill="1" applyBorder="1" applyAlignment="1">
      <alignment horizontal="right"/>
    </xf>
    <xf numFmtId="4" fontId="19" fillId="0" borderId="81" xfId="22" applyNumberFormat="1" applyFont="1" applyFill="1" applyBorder="1" applyAlignment="1">
      <alignment horizontal="right"/>
    </xf>
    <xf numFmtId="49" fontId="19" fillId="0" borderId="70" xfId="22" applyNumberFormat="1" applyFont="1" applyFill="1" applyBorder="1"/>
    <xf numFmtId="49" fontId="19" fillId="0" borderId="55" xfId="22" applyNumberFormat="1" applyFont="1" applyFill="1" applyBorder="1" applyAlignment="1">
      <alignment wrapText="1"/>
    </xf>
    <xf numFmtId="4" fontId="19" fillId="0" borderId="55" xfId="22" applyNumberFormat="1" applyFont="1" applyFill="1" applyBorder="1" applyAlignment="1">
      <alignment horizontal="right"/>
    </xf>
    <xf numFmtId="49" fontId="15" fillId="0" borderId="8" xfId="22" applyNumberFormat="1" applyFont="1" applyBorder="1" applyAlignment="1">
      <alignment horizontal="left"/>
    </xf>
    <xf numFmtId="49" fontId="15" fillId="0" borderId="55" xfId="22" applyNumberFormat="1" applyFont="1" applyFill="1" applyBorder="1" applyAlignment="1">
      <alignment horizontal="center" vertical="center"/>
    </xf>
    <xf numFmtId="4" fontId="15" fillId="11" borderId="0" xfId="22" applyNumberFormat="1" applyFont="1" applyFill="1" applyBorder="1" applyAlignment="1">
      <alignment horizontal="right"/>
    </xf>
    <xf numFmtId="4" fontId="15" fillId="11" borderId="0" xfId="22" applyNumberFormat="1" applyFont="1" applyFill="1" applyBorder="1"/>
    <xf numFmtId="0" fontId="38" fillId="18" borderId="55" xfId="22" applyNumberFormat="1" applyFont="1" applyFill="1" applyBorder="1" applyAlignment="1">
      <alignment vertical="center"/>
    </xf>
    <xf numFmtId="0" fontId="39" fillId="18" borderId="55" xfId="22" applyNumberFormat="1" applyFont="1" applyFill="1" applyBorder="1" applyAlignment="1">
      <alignment vertical="center"/>
    </xf>
    <xf numFmtId="0" fontId="39" fillId="18" borderId="55" xfId="22" applyNumberFormat="1" applyFont="1" applyFill="1" applyBorder="1" applyAlignment="1">
      <alignment horizontal="left" vertical="center"/>
    </xf>
    <xf numFmtId="49" fontId="39" fillId="18" borderId="55" xfId="22" applyNumberFormat="1" applyFont="1" applyFill="1" applyBorder="1" applyAlignment="1">
      <alignment vertical="center"/>
    </xf>
    <xf numFmtId="4" fontId="43" fillId="19" borderId="83" xfId="0" applyNumberFormat="1" applyFont="1" applyFill="1" applyBorder="1"/>
    <xf numFmtId="4" fontId="43" fillId="19" borderId="84" xfId="0" applyNumberFormat="1" applyFont="1" applyFill="1" applyBorder="1"/>
    <xf numFmtId="4" fontId="19" fillId="20" borderId="85" xfId="0" applyNumberFormat="1" applyFont="1" applyFill="1" applyBorder="1" applyAlignment="1">
      <alignment horizontal="right"/>
    </xf>
    <xf numFmtId="4" fontId="43" fillId="19" borderId="33" xfId="0" applyNumberFormat="1" applyFont="1" applyFill="1" applyBorder="1"/>
    <xf numFmtId="168" fontId="11" fillId="0" borderId="0" xfId="22" applyNumberFormat="1" applyFont="1" applyAlignment="1"/>
    <xf numFmtId="167" fontId="0" fillId="19" borderId="83" xfId="0" applyNumberFormat="1" applyFill="1" applyBorder="1" applyAlignment="1">
      <alignment vertical="center"/>
    </xf>
    <xf numFmtId="0" fontId="40" fillId="0" borderId="0" xfId="0" applyFont="1" applyAlignment="1">
      <alignment horizontal="left"/>
    </xf>
    <xf numFmtId="49" fontId="17" fillId="0" borderId="86" xfId="22" applyNumberFormat="1" applyFont="1" applyFill="1" applyBorder="1" applyAlignment="1">
      <alignment horizontal="left"/>
    </xf>
    <xf numFmtId="4" fontId="43" fillId="19" borderId="91" xfId="0" applyNumberFormat="1" applyFont="1" applyFill="1" applyBorder="1"/>
    <xf numFmtId="4" fontId="43" fillId="19" borderId="92" xfId="0" applyNumberFormat="1" applyFont="1" applyFill="1" applyBorder="1"/>
    <xf numFmtId="4" fontId="19" fillId="10" borderId="93" xfId="22" applyNumberFormat="1" applyFont="1" applyFill="1" applyBorder="1" applyAlignment="1">
      <alignment horizontal="right"/>
    </xf>
    <xf numFmtId="4" fontId="19" fillId="10" borderId="94" xfId="22" applyNumberFormat="1" applyFont="1" applyFill="1" applyBorder="1" applyAlignment="1">
      <alignment horizontal="right"/>
    </xf>
    <xf numFmtId="4" fontId="43" fillId="19" borderId="91" xfId="0" applyNumberFormat="1" applyFont="1" applyFill="1" applyBorder="1" applyAlignment="1">
      <alignment horizontal="right"/>
    </xf>
    <xf numFmtId="4" fontId="43" fillId="19" borderId="84" xfId="0" applyNumberFormat="1" applyFont="1" applyFill="1" applyBorder="1" applyAlignment="1">
      <alignment horizontal="right"/>
    </xf>
    <xf numFmtId="4" fontId="43" fillId="19" borderId="92" xfId="0" applyNumberFormat="1" applyFont="1" applyFill="1" applyBorder="1" applyAlignment="1">
      <alignment horizontal="right"/>
    </xf>
    <xf numFmtId="4" fontId="15" fillId="0" borderId="25" xfId="22" applyNumberFormat="1" applyFont="1" applyFill="1" applyBorder="1" applyAlignment="1">
      <alignment horizontal="center" vertical="center"/>
    </xf>
    <xf numFmtId="0" fontId="45" fillId="15" borderId="22" xfId="22" applyNumberFormat="1" applyFont="1" applyFill="1" applyBorder="1" applyAlignment="1">
      <alignment horizontal="center" vertical="center" wrapText="1"/>
    </xf>
    <xf numFmtId="4" fontId="19" fillId="0" borderId="81" xfId="22" applyNumberFormat="1" applyFont="1" applyBorder="1" applyAlignment="1">
      <alignment horizontal="right"/>
    </xf>
    <xf numFmtId="4" fontId="19" fillId="0" borderId="74" xfId="22" applyNumberFormat="1" applyFont="1" applyBorder="1"/>
    <xf numFmtId="0" fontId="19" fillId="0" borderId="88" xfId="22" applyFont="1" applyBorder="1" applyAlignment="1">
      <alignment horizontal="center"/>
    </xf>
    <xf numFmtId="0" fontId="19" fillId="0" borderId="87" xfId="22" applyFont="1" applyBorder="1" applyAlignment="1">
      <alignment horizontal="center"/>
    </xf>
    <xf numFmtId="49" fontId="17" fillId="0" borderId="87" xfId="24" applyNumberFormat="1" applyFont="1" applyFill="1" applyBorder="1" applyAlignment="1">
      <alignment horizontal="center"/>
    </xf>
    <xf numFmtId="49" fontId="17" fillId="0" borderId="88" xfId="24" applyNumberFormat="1" applyFont="1" applyFill="1" applyBorder="1" applyAlignment="1">
      <alignment horizontal="center"/>
    </xf>
    <xf numFmtId="0" fontId="11" fillId="0" borderId="89" xfId="22" applyFont="1" applyBorder="1" applyAlignment="1">
      <alignment horizontal="center"/>
    </xf>
    <xf numFmtId="0" fontId="11" fillId="0" borderId="90" xfId="22" applyFont="1" applyBorder="1" applyAlignment="1">
      <alignment horizontal="center"/>
    </xf>
    <xf numFmtId="49" fontId="37" fillId="14" borderId="12" xfId="0" applyNumberFormat="1" applyFont="1" applyFill="1" applyBorder="1" applyAlignment="1">
      <alignment horizontal="left" wrapText="1"/>
    </xf>
    <xf numFmtId="49" fontId="15" fillId="0" borderId="69" xfId="22" applyNumberFormat="1" applyFont="1" applyFill="1" applyBorder="1" applyAlignment="1">
      <alignment horizontal="left" vertical="center" wrapText="1"/>
    </xf>
    <xf numFmtId="49" fontId="15" fillId="0" borderId="73" xfId="22" applyNumberFormat="1" applyFont="1" applyFill="1" applyBorder="1" applyAlignment="1">
      <alignment horizontal="left" vertical="center" wrapText="1"/>
    </xf>
    <xf numFmtId="0" fontId="46" fillId="0" borderId="0" xfId="0" applyFont="1" applyAlignment="1">
      <alignment horizontal="center" vertical="center"/>
    </xf>
    <xf numFmtId="0" fontId="46" fillId="0" borderId="0" xfId="0" applyFont="1"/>
    <xf numFmtId="0" fontId="46" fillId="0" borderId="0" xfId="0" applyFont="1" applyAlignment="1">
      <alignment horizontal="center"/>
    </xf>
    <xf numFmtId="4" fontId="46" fillId="0" borderId="0" xfId="0" applyNumberFormat="1" applyFont="1"/>
    <xf numFmtId="4" fontId="47" fillId="0" borderId="79" xfId="22" applyNumberFormat="1" applyFont="1" applyBorder="1" applyAlignment="1">
      <alignment horizontal="right"/>
    </xf>
    <xf numFmtId="4" fontId="47" fillId="0" borderId="78" xfId="22" applyNumberFormat="1" applyFont="1" applyBorder="1"/>
  </cellXfs>
  <cellStyles count="35">
    <cellStyle name="Accent" xfId="1" xr:uid="{00000000-0005-0000-0000-000000000000}"/>
    <cellStyle name="Accent 1" xfId="2" xr:uid="{00000000-0005-0000-0000-000001000000}"/>
    <cellStyle name="Accent 1 2" xfId="3" xr:uid="{00000000-0005-0000-0000-000002000000}"/>
    <cellStyle name="Accent 2" xfId="4" xr:uid="{00000000-0005-0000-0000-000003000000}"/>
    <cellStyle name="Accent 2 2" xfId="5" xr:uid="{00000000-0005-0000-0000-000004000000}"/>
    <cellStyle name="Accent 3" xfId="6" xr:uid="{00000000-0005-0000-0000-000005000000}"/>
    <cellStyle name="Accent 3 2" xfId="7" xr:uid="{00000000-0005-0000-0000-000006000000}"/>
    <cellStyle name="Accent 4" xfId="8" xr:uid="{00000000-0005-0000-0000-000007000000}"/>
    <cellStyle name="Bad 2" xfId="9" xr:uid="{00000000-0005-0000-0000-000008000000}"/>
    <cellStyle name="Comma 2" xfId="10" xr:uid="{00000000-0005-0000-0000-000009000000}"/>
    <cellStyle name="Error" xfId="11" xr:uid="{00000000-0005-0000-0000-00000A000000}"/>
    <cellStyle name="Error 2" xfId="12" xr:uid="{00000000-0005-0000-0000-00000B000000}"/>
    <cellStyle name="Excel Built-in Explanatory Text" xfId="13" xr:uid="{00000000-0005-0000-0000-00000C000000}"/>
    <cellStyle name="Footnote" xfId="14" xr:uid="{00000000-0005-0000-0000-00000D000000}"/>
    <cellStyle name="Footnote 2" xfId="15" xr:uid="{00000000-0005-0000-0000-00000E000000}"/>
    <cellStyle name="Good 2" xfId="16" xr:uid="{00000000-0005-0000-0000-00000F000000}"/>
    <cellStyle name="Heading" xfId="17" xr:uid="{00000000-0005-0000-0000-000010000000}"/>
    <cellStyle name="Heading 1 2" xfId="18" xr:uid="{00000000-0005-0000-0000-000011000000}"/>
    <cellStyle name="Heading 2 2" xfId="19" xr:uid="{00000000-0005-0000-0000-000012000000}"/>
    <cellStyle name="Heading 5" xfId="20" xr:uid="{00000000-0005-0000-0000-000013000000}"/>
    <cellStyle name="Neutral 2" xfId="21" xr:uid="{00000000-0005-0000-0000-000014000000}"/>
    <cellStyle name="Normal 2" xfId="22" xr:uid="{00000000-0005-0000-0000-000016000000}"/>
    <cellStyle name="Normal 3" xfId="23" xr:uid="{00000000-0005-0000-0000-000017000000}"/>
    <cellStyle name="Normalno" xfId="0" builtinId="0"/>
    <cellStyle name="Normalno 2 2 2" xfId="24" xr:uid="{00000000-0005-0000-0000-000018000000}"/>
    <cellStyle name="Normalno 3" xfId="25" xr:uid="{00000000-0005-0000-0000-000019000000}"/>
    <cellStyle name="Normalno 3 2" xfId="26" xr:uid="{00000000-0005-0000-0000-00001A000000}"/>
    <cellStyle name="Normalno 4" xfId="27" xr:uid="{00000000-0005-0000-0000-00001B000000}"/>
    <cellStyle name="Note 2" xfId="28" xr:uid="{00000000-0005-0000-0000-00001C000000}"/>
    <cellStyle name="Status" xfId="29" xr:uid="{00000000-0005-0000-0000-00001D000000}"/>
    <cellStyle name="Status 2" xfId="30" xr:uid="{00000000-0005-0000-0000-00001E000000}"/>
    <cellStyle name="Text" xfId="31" xr:uid="{00000000-0005-0000-0000-00001F000000}"/>
    <cellStyle name="Text 2" xfId="32" xr:uid="{00000000-0005-0000-0000-000020000000}"/>
    <cellStyle name="Warning" xfId="33" xr:uid="{00000000-0005-0000-0000-000021000000}"/>
    <cellStyle name="Warning 2" xfId="34" xr:uid="{00000000-0005-0000-0000-00002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BFBFBF"/>
      <rgbColor rgb="00808080"/>
      <rgbColor rgb="009999FF"/>
      <rgbColor rgb="00993366"/>
      <rgbColor rgb="00FFFFCC"/>
      <rgbColor rgb="00DDDDDD"/>
      <rgbColor rgb="00660066"/>
      <rgbColor rgb="00FF8080"/>
      <rgbColor rgb="000066CC"/>
      <rgbColor rgb="00BFD1E7"/>
      <rgbColor rgb="00000080"/>
      <rgbColor rgb="00FF00FF"/>
      <rgbColor rgb="00FFFF00"/>
      <rgbColor rgb="0000FFFF"/>
      <rgbColor rgb="00800080"/>
      <rgbColor rgb="00800000"/>
      <rgbColor rgb="00008080"/>
      <rgbColor rgb="000000FF"/>
      <rgbColor rgb="0000B0F0"/>
      <rgbColor rgb="00D9D9D9"/>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1F497D"/>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32385</xdr:colOff>
      <xdr:row>123</xdr:row>
      <xdr:rowOff>68580</xdr:rowOff>
    </xdr:from>
    <xdr:to>
      <xdr:col>4</xdr:col>
      <xdr:colOff>47625</xdr:colOff>
      <xdr:row>167</xdr:row>
      <xdr:rowOff>95250</xdr:rowOff>
    </xdr:to>
    <xdr:sp macro="" textlink="" fLocksText="0">
      <xdr:nvSpPr>
        <xdr:cNvPr id="3073" name="Text Box 1">
          <a:extLst>
            <a:ext uri="{FF2B5EF4-FFF2-40B4-BE49-F238E27FC236}">
              <a16:creationId xmlns:a16="http://schemas.microsoft.com/office/drawing/2014/main" id="{F82D23AA-0D7C-4E8F-8749-5B2A63496F76}"/>
            </a:ext>
          </a:extLst>
        </xdr:cNvPr>
        <xdr:cNvSpPr>
          <a:spLocks noChangeArrowheads="1"/>
        </xdr:cNvSpPr>
      </xdr:nvSpPr>
      <xdr:spPr bwMode="auto">
        <a:xfrm>
          <a:off x="371052" y="26304663"/>
          <a:ext cx="7539990" cy="6546004"/>
        </a:xfrm>
        <a:prstGeom prst="rect">
          <a:avLst/>
        </a:prstGeom>
        <a:solidFill>
          <a:srgbClr val="FFFFFF"/>
        </a:solidFill>
        <a:ln w="9360" cap="flat">
          <a:solidFill>
            <a:srgbClr val="000000"/>
          </a:solidFill>
          <a:miter lim="800000"/>
          <a:headEnd/>
          <a:tailEnd/>
        </a:ln>
        <a:effectLst/>
      </xdr:spPr>
      <xdr:txBody>
        <a:bodyPr vertOverflow="clip" wrap="square" lIns="27360" tIns="27360" rIns="0" bIns="0" anchor="t"/>
        <a:lstStyle/>
        <a:p>
          <a:pPr algn="l" rtl="0">
            <a:defRPr sz="1000"/>
          </a:pPr>
          <a:r>
            <a:rPr lang="vi-VN" sz="1100" b="1" i="0" u="none" strike="noStrike" baseline="0">
              <a:solidFill>
                <a:srgbClr val="000000"/>
              </a:solidFill>
              <a:latin typeface="Calibri"/>
              <a:cs typeface="Calibri"/>
            </a:rPr>
            <a:t>NAPOMENA: </a:t>
          </a:r>
        </a:p>
        <a:p>
          <a:pPr algn="l" rtl="0">
            <a:defRPr sz="1000"/>
          </a:pPr>
          <a:r>
            <a:rPr lang="vi-VN" sz="1100" b="1" i="0" u="sng" strike="noStrike" baseline="0">
              <a:solidFill>
                <a:srgbClr val="000000"/>
              </a:solidFill>
              <a:latin typeface="Calibri"/>
              <a:cs typeface="Calibri"/>
            </a:rPr>
            <a:t>Klauzula 1 - Pritisak snijega: </a:t>
          </a:r>
        </a:p>
        <a:p>
          <a:pPr algn="l" rtl="0">
            <a:defRPr sz="1000"/>
          </a:pPr>
          <a:r>
            <a:rPr lang="vi-VN" sz="1100" b="0" i="0" u="none" strike="noStrike" baseline="0">
              <a:solidFill>
                <a:srgbClr val="000000"/>
              </a:solidFill>
              <a:latin typeface="Calibri"/>
              <a:cs typeface="Calibri"/>
            </a:rPr>
            <a:t>Pritisak snijega je djelovanje težine snježne ili ledene mase. Uključeno je i padanje nakupljenog snijega ili leda s krova. </a:t>
          </a:r>
        </a:p>
        <a:p>
          <a:pPr algn="l" rtl="0">
            <a:defRPr sz="1000"/>
          </a:pPr>
          <a:endParaRPr lang="vi-VN" sz="1100" b="0" i="0" u="none" strike="noStrike" baseline="0">
            <a:solidFill>
              <a:srgbClr val="000000"/>
            </a:solidFill>
            <a:latin typeface="Calibri"/>
            <a:cs typeface="Calibri"/>
          </a:endParaRPr>
        </a:p>
        <a:p>
          <a:pPr algn="l" rtl="0">
            <a:defRPr sz="1000"/>
          </a:pPr>
          <a:r>
            <a:rPr lang="vi-VN" sz="1100" b="1" i="0" u="sng" strike="noStrike" baseline="0">
              <a:solidFill>
                <a:srgbClr val="000000"/>
              </a:solidFill>
              <a:latin typeface="Calibri"/>
              <a:cs typeface="Calibri"/>
            </a:rPr>
            <a:t>Klauzula 2 - Vandalizam: </a:t>
          </a:r>
        </a:p>
        <a:p>
          <a:pPr algn="l" rtl="0">
            <a:defRPr sz="1000"/>
          </a:pPr>
          <a:r>
            <a:rPr lang="vi-VN" sz="1100" b="0" i="0" u="none" strike="noStrike" baseline="0">
              <a:solidFill>
                <a:srgbClr val="000000"/>
              </a:solidFill>
              <a:latin typeface="Calibri"/>
              <a:cs typeface="Calibri"/>
            </a:rPr>
            <a:t>Osiguranje pokriva štete uslijed obijesnih djelovanja na građevinskim objektima i opremi na javnim površinama. Pod obijesnim djelovanjima također se smatraju i grafiti, crteži, natpisi i slično. Osiguranje ne pokriva štete na antenama i pripadajućoj opremi. Osiguranjem također nisu obuhvaćene štete uslijed krađe, provalne krađe ili nestanka. </a:t>
          </a:r>
        </a:p>
        <a:p>
          <a:pPr algn="l" rtl="0">
            <a:defRPr sz="1000"/>
          </a:pPr>
          <a:r>
            <a:rPr lang="vi-VN" sz="1100" b="0" i="0" u="none" strike="noStrike" baseline="0">
              <a:solidFill>
                <a:srgbClr val="000000"/>
              </a:solidFill>
              <a:latin typeface="Calibri"/>
              <a:cs typeface="Calibri"/>
            </a:rPr>
            <a:t>Samopridržaj osiguranika po svakom štetnom događaju iznosi 10% od utvrđenog iznosa osigurnine, minimalno 500,00 kn. Svaku štetu osiguranik je obvezan prijaviti nadležnom organu unutarnjih poslova.  </a:t>
          </a:r>
        </a:p>
        <a:p>
          <a:pPr algn="l" rtl="0">
            <a:defRPr sz="1000"/>
          </a:pPr>
          <a:r>
            <a:rPr lang="vi-VN" sz="1100" b="0" i="0" u="none" strike="noStrike" baseline="0">
              <a:solidFill>
                <a:srgbClr val="000000"/>
              </a:solidFill>
              <a:latin typeface="Calibri"/>
              <a:cs typeface="Calibri"/>
            </a:rPr>
            <a:t>Osiguranje se smatra ugovorenim na prvi rizik.Osigurani iznos po štetnom događaju je ujedno i agregatni limit. </a:t>
          </a:r>
        </a:p>
        <a:p>
          <a:pPr algn="l" rtl="0">
            <a:defRPr sz="1000"/>
          </a:pPr>
          <a:endParaRPr lang="vi-VN" sz="1100" b="0" i="0" u="none" strike="noStrike" baseline="0">
            <a:solidFill>
              <a:srgbClr val="000000"/>
            </a:solidFill>
            <a:latin typeface="Calibri"/>
            <a:cs typeface="Calibri"/>
          </a:endParaRPr>
        </a:p>
        <a:p>
          <a:pPr algn="l" rtl="0">
            <a:defRPr sz="1000"/>
          </a:pPr>
          <a:r>
            <a:rPr lang="vi-VN" sz="1100" b="1" i="0" u="sng" strike="noStrike" baseline="0">
              <a:solidFill>
                <a:srgbClr val="000000"/>
              </a:solidFill>
              <a:latin typeface="Calibri"/>
              <a:cs typeface="Calibri"/>
            </a:rPr>
            <a:t>Klauzula 3 - Automatizam pokrića: </a:t>
          </a:r>
        </a:p>
        <a:p>
          <a:pPr algn="l" rtl="0">
            <a:defRPr sz="1000"/>
          </a:pPr>
          <a:r>
            <a:rPr lang="vi-VN" sz="1100" b="0" i="0" u="none" strike="noStrike" baseline="0">
              <a:solidFill>
                <a:srgbClr val="000000"/>
              </a:solidFill>
              <a:latin typeface="Calibri"/>
              <a:cs typeface="Calibri"/>
            </a:rPr>
            <a:t>"Pokriće osiguranja vrijedi i za: </a:t>
          </a:r>
        </a:p>
        <a:p>
          <a:pPr algn="l" rtl="0">
            <a:defRPr sz="1000"/>
          </a:pPr>
          <a:r>
            <a:rPr lang="vi-VN" sz="1100" b="0" i="0" u="none" strike="noStrike" baseline="0">
              <a:solidFill>
                <a:srgbClr val="000000"/>
              </a:solidFill>
              <a:latin typeface="Calibri"/>
              <a:cs typeface="Calibri"/>
            </a:rPr>
            <a:t>1. Izmjene, dodatke i poboljšanja na osiguranim strojevima i drugoj opremi te za novo stečene strojeve i ostalu opremu za vrijeme tekuće godine osiguranja, u slučaju, da isti nisu drugačije osigurani i povećanje ne premašuje 5% cjelokupne svote osiguranja.</a:t>
          </a:r>
        </a:p>
        <a:p>
          <a:pPr algn="l" rtl="0">
            <a:defRPr sz="1000"/>
          </a:pPr>
          <a:r>
            <a:rPr lang="vi-VN" sz="1100" b="0" i="0" u="none" strike="noStrike" baseline="0">
              <a:solidFill>
                <a:srgbClr val="000000"/>
              </a:solidFill>
              <a:latin typeface="Calibri"/>
              <a:cs typeface="Calibri"/>
            </a:rPr>
            <a:t>2. Ako povećanje iz prijašnje točke premašuje 5% cjelokupne svote osiguranja, pokriće osiguranja vrijedi samo, ako su izmjene bile javljene osiguravajućem društvu u roku od tri mjeseca od njihove nabave i vrijedi od dana primitka u osiguranje. Osiguravajuće društvo po potrebi ima pravo ponovno procijeniti opasnost (težinu rizika) i obračunati dodatnu premiju ukoliko je potrebno." </a:t>
          </a:r>
        </a:p>
        <a:p>
          <a:pPr algn="l" rtl="0">
            <a:defRPr sz="1000"/>
          </a:pPr>
          <a:endParaRPr lang="vi-VN" sz="1100" b="0" i="0" u="none" strike="noStrike" baseline="0">
            <a:solidFill>
              <a:srgbClr val="000000"/>
            </a:solidFill>
            <a:latin typeface="Calibri"/>
            <a:cs typeface="Calibri"/>
          </a:endParaRPr>
        </a:p>
        <a:p>
          <a:pPr algn="l" rtl="0">
            <a:defRPr sz="1000"/>
          </a:pPr>
          <a:r>
            <a:rPr lang="vi-VN" sz="1100" b="1" i="0" u="sng" strike="noStrike" baseline="0">
              <a:solidFill>
                <a:srgbClr val="000000"/>
              </a:solidFill>
              <a:latin typeface="Calibri"/>
              <a:cs typeface="Calibri"/>
            </a:rPr>
            <a:t>Klauzula 4  - Odgovornost: </a:t>
          </a:r>
        </a:p>
        <a:p>
          <a:pPr algn="l" rtl="0">
            <a:defRPr sz="1000"/>
          </a:pPr>
          <a:r>
            <a:rPr lang="vi-VN" sz="1100" b="0" i="0" u="none" strike="noStrike" baseline="0">
              <a:solidFill>
                <a:srgbClr val="000000"/>
              </a:solidFill>
              <a:latin typeface="Calibri"/>
              <a:cs typeface="Calibri"/>
            </a:rPr>
            <a:t>„Predmetnom policom osiguranja javne odgovornosti prema trećima i prema vlastitim djelatnicima isključivo je ugovoreno pokriće za štete koje proizađu iz osiguranikovih propusta pri obavljanju registrirane djelatnosti gospodarenje otpadom, pogrebne poslove, održavanje javnih i zelenih površina, održavanje nerazvrstanih cesta i graditeljstva. Mjesto za odlaganje otpada nije ugovoreno po ovoj polici. Rizik onečišćenja nije ugovoren.“</a:t>
          </a:r>
        </a:p>
        <a:p>
          <a:pPr algn="l" rtl="0">
            <a:defRPr sz="1000"/>
          </a:pPr>
          <a:endParaRPr lang="vi-VN" sz="1100" b="0" i="0" u="none" strike="noStrike" baseline="0">
            <a:solidFill>
              <a:srgbClr val="000000"/>
            </a:solidFill>
            <a:latin typeface="Calibri"/>
            <a:cs typeface="Calibri"/>
          </a:endParaRPr>
        </a:p>
        <a:p>
          <a:pPr algn="l" rtl="0">
            <a:defRPr sz="1000"/>
          </a:pPr>
          <a:r>
            <a:rPr lang="vi-VN" sz="1100" b="1" i="0" u="sng" strike="noStrike" baseline="0">
              <a:solidFill>
                <a:srgbClr val="000000"/>
              </a:solidFill>
              <a:latin typeface="Calibri"/>
              <a:cs typeface="Calibri"/>
            </a:rPr>
            <a:t>Klauzula 5 – Obavljanje pogrebničke usluge:</a:t>
          </a:r>
        </a:p>
        <a:p>
          <a:pPr algn="l" rtl="0">
            <a:defRPr sz="1000"/>
          </a:pPr>
          <a:r>
            <a:rPr lang="vi-VN" sz="1100" b="0" i="0" u="none" strike="noStrike" baseline="0">
              <a:solidFill>
                <a:srgbClr val="000000"/>
              </a:solidFill>
              <a:latin typeface="Calibri"/>
              <a:cs typeface="Calibri"/>
            </a:rPr>
            <a:t>Osiguranje se odnosi na obvezu tvrtke KOM-ILOK d.o.o. koja u RH obavlja pogrebničke usluge, a prema odredbama Zakona o pogrebničkoj djelatnosti (NN 36/15). Prema odredbi čl. 11. određena je minimalna svota osiguranja za štetu koju pokriva opća odgovornost i odgovornost iz djelatnosti (profesionalna odgovornost) koju bi naručitelju pogreba ili trećim osobama mogao prouzročiti obavljanjem pogrebničke djelatnosti. Najniža svota osiguranja ne može biti manja od 20.000,00 kuna po jednom štetnom događaju, odnosno 100.000,00 kuna za sve odštetne zahtjeve u jednoj osiguravateljskoj godini.</a:t>
          </a:r>
        </a:p>
        <a:p>
          <a:pPr algn="l" rtl="0">
            <a:defRPr sz="1000"/>
          </a:pPr>
          <a:endParaRPr lang="vi-VN" sz="1100" b="0" i="0" u="none" strike="noStrike" baseline="0">
            <a:solidFill>
              <a:srgbClr val="000000"/>
            </a:solidFill>
            <a:latin typeface="Calibri"/>
            <a:cs typeface="Calibri"/>
          </a:endParaRPr>
        </a:p>
        <a:p>
          <a:pPr algn="l" rtl="0">
            <a:defRPr sz="1000"/>
          </a:pPr>
          <a:r>
            <a:rPr lang="vi-VN" sz="1100" b="1" i="0" u="sng" strike="noStrike" baseline="0">
              <a:solidFill>
                <a:srgbClr val="000000"/>
              </a:solidFill>
              <a:latin typeface="Calibri"/>
              <a:cs typeface="Calibri"/>
            </a:rPr>
            <a:t>Klauzula 6 – Proširenje pokrića / na zahtjev Ugovaratelja osiguranja:</a:t>
          </a:r>
        </a:p>
        <a:p>
          <a:pPr algn="l" rtl="0">
            <a:defRPr sz="1000"/>
          </a:pPr>
          <a:r>
            <a:rPr lang="vi-VN" sz="1100" b="0" i="0" u="none" strike="noStrike" baseline="0">
              <a:solidFill>
                <a:srgbClr val="000000"/>
              </a:solidFill>
              <a:latin typeface="Calibri"/>
              <a:cs typeface="Calibri"/>
            </a:rPr>
            <a:t>Za slučaj nastanka štetnog događaja (smrt uslijed nezgode ili trajni invaliditet uslijed nezgode) kao posljedice povrede na radu (uključujući put na i s posla), a utvrdi se odgovornost poslodavca (KOM-Ilok d.o.o.), isplata osigurnine po ovoj polici osiguranja od nezgode predstavlja sastavni dio naknade štete po osnovi odgovornosti poslodavca prema djelatnicima.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
  <sheetViews>
    <sheetView workbookViewId="0">
      <selection activeCell="C4" sqref="C4"/>
    </sheetView>
  </sheetViews>
  <sheetFormatPr defaultColWidth="8.7109375" defaultRowHeight="15" x14ac:dyDescent="0.25"/>
  <cols>
    <col min="1" max="1" width="11.28515625" customWidth="1"/>
    <col min="2" max="2" width="24.5703125" customWidth="1"/>
    <col min="3" max="3" width="50.7109375" customWidth="1"/>
  </cols>
  <sheetData>
    <row r="1" spans="1:3" x14ac:dyDescent="0.25">
      <c r="A1" s="1" t="s">
        <v>0</v>
      </c>
      <c r="B1" s="1" t="s">
        <v>1</v>
      </c>
      <c r="C1" s="1" t="s">
        <v>2</v>
      </c>
    </row>
    <row r="2" spans="1:3" x14ac:dyDescent="0.25">
      <c r="A2" s="2" t="s">
        <v>3</v>
      </c>
      <c r="B2" t="s">
        <v>4</v>
      </c>
      <c r="C2" t="s">
        <v>5</v>
      </c>
    </row>
    <row r="3" spans="1:3" x14ac:dyDescent="0.25">
      <c r="A3" s="2" t="s">
        <v>6</v>
      </c>
      <c r="C3" t="s">
        <v>192</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6"/>
  <sheetViews>
    <sheetView topLeftCell="A13" workbookViewId="0">
      <selection activeCell="A36" sqref="A36:E36"/>
    </sheetView>
  </sheetViews>
  <sheetFormatPr defaultColWidth="8.7109375" defaultRowHeight="15" x14ac:dyDescent="0.25"/>
  <cols>
    <col min="1" max="1" width="11.42578125" style="3" customWidth="1"/>
    <col min="2" max="2" width="97" customWidth="1"/>
    <col min="3" max="3" width="13.140625" style="4" customWidth="1"/>
    <col min="4" max="4" width="13.7109375" customWidth="1"/>
    <col min="5" max="5" width="13.140625" customWidth="1"/>
    <col min="6" max="7" width="12.28515625" customWidth="1"/>
  </cols>
  <sheetData>
    <row r="1" spans="1:5" ht="27" customHeight="1" x14ac:dyDescent="0.25">
      <c r="A1" s="5" t="s">
        <v>8</v>
      </c>
      <c r="B1" s="5" t="s">
        <v>9</v>
      </c>
      <c r="C1" s="5" t="s">
        <v>10</v>
      </c>
      <c r="D1" s="6" t="s">
        <v>11</v>
      </c>
      <c r="E1" s="5" t="s">
        <v>12</v>
      </c>
    </row>
    <row r="2" spans="1:5" x14ac:dyDescent="0.25">
      <c r="A2" s="3" t="s">
        <v>13</v>
      </c>
      <c r="B2" t="s">
        <v>194</v>
      </c>
      <c r="D2" s="7">
        <v>2012891.14</v>
      </c>
      <c r="E2" s="2" t="s">
        <v>14</v>
      </c>
    </row>
    <row r="3" spans="1:5" x14ac:dyDescent="0.25">
      <c r="A3" s="3" t="s">
        <v>15</v>
      </c>
      <c r="B3" t="s">
        <v>7</v>
      </c>
      <c r="D3" s="7">
        <v>1096533.44</v>
      </c>
      <c r="E3" s="2" t="s">
        <v>14</v>
      </c>
    </row>
    <row r="4" spans="1:5" x14ac:dyDescent="0.25">
      <c r="A4" s="3" t="s">
        <v>13</v>
      </c>
      <c r="B4" t="s">
        <v>16</v>
      </c>
      <c r="C4" s="2">
        <v>1</v>
      </c>
      <c r="D4" s="7">
        <v>6016.5</v>
      </c>
      <c r="E4" s="2" t="s">
        <v>17</v>
      </c>
    </row>
    <row r="5" spans="1:5" x14ac:dyDescent="0.25">
      <c r="A5" s="3" t="s">
        <v>13</v>
      </c>
      <c r="B5" t="s">
        <v>18</v>
      </c>
      <c r="C5" s="2">
        <v>1</v>
      </c>
      <c r="D5" s="7">
        <v>5902.54</v>
      </c>
      <c r="E5" s="2" t="s">
        <v>17</v>
      </c>
    </row>
    <row r="6" spans="1:5" x14ac:dyDescent="0.25">
      <c r="A6" s="3" t="s">
        <v>13</v>
      </c>
      <c r="B6" t="s">
        <v>175</v>
      </c>
      <c r="C6" s="2">
        <v>2</v>
      </c>
      <c r="D6" s="7">
        <v>15000</v>
      </c>
      <c r="E6" s="2" t="s">
        <v>17</v>
      </c>
    </row>
    <row r="7" spans="1:5" x14ac:dyDescent="0.25">
      <c r="A7" s="3" t="s">
        <v>13</v>
      </c>
      <c r="B7" t="s">
        <v>19</v>
      </c>
      <c r="C7" s="2">
        <v>2</v>
      </c>
      <c r="D7" s="7">
        <v>15000</v>
      </c>
      <c r="E7" s="2" t="s">
        <v>17</v>
      </c>
    </row>
    <row r="8" spans="1:5" x14ac:dyDescent="0.25">
      <c r="A8" s="3" t="s">
        <v>13</v>
      </c>
      <c r="B8" t="s">
        <v>20</v>
      </c>
      <c r="C8" s="2">
        <v>1</v>
      </c>
      <c r="D8" s="7">
        <v>36260</v>
      </c>
      <c r="E8" s="2" t="s">
        <v>17</v>
      </c>
    </row>
    <row r="9" spans="1:5" x14ac:dyDescent="0.25">
      <c r="A9" s="3" t="s">
        <v>13</v>
      </c>
      <c r="B9" t="s">
        <v>178</v>
      </c>
      <c r="C9" s="2">
        <v>1</v>
      </c>
      <c r="D9" s="7">
        <v>8118.9</v>
      </c>
      <c r="E9" s="2" t="s">
        <v>17</v>
      </c>
    </row>
    <row r="10" spans="1:5" x14ac:dyDescent="0.25">
      <c r="A10" s="3" t="s">
        <v>13</v>
      </c>
      <c r="B10" t="s">
        <v>22</v>
      </c>
      <c r="C10" s="2">
        <v>1</v>
      </c>
      <c r="D10" s="7">
        <v>19888.400000000001</v>
      </c>
      <c r="E10" s="2" t="s">
        <v>17</v>
      </c>
    </row>
    <row r="11" spans="1:5" x14ac:dyDescent="0.25">
      <c r="A11" s="3" t="s">
        <v>13</v>
      </c>
      <c r="B11" t="s">
        <v>23</v>
      </c>
      <c r="C11" s="2">
        <v>1</v>
      </c>
      <c r="D11" s="7">
        <v>43930</v>
      </c>
      <c r="E11" s="2" t="s">
        <v>17</v>
      </c>
    </row>
    <row r="12" spans="1:5" x14ac:dyDescent="0.25">
      <c r="A12" s="3" t="s">
        <v>13</v>
      </c>
      <c r="B12" t="s">
        <v>173</v>
      </c>
      <c r="C12" s="2">
        <v>2</v>
      </c>
      <c r="D12" s="7">
        <v>8000</v>
      </c>
      <c r="E12" s="2" t="s">
        <v>17</v>
      </c>
    </row>
    <row r="13" spans="1:5" x14ac:dyDescent="0.25">
      <c r="A13" s="3" t="s">
        <v>13</v>
      </c>
      <c r="B13" t="s">
        <v>179</v>
      </c>
      <c r="C13" s="2">
        <v>1</v>
      </c>
      <c r="D13" s="7">
        <v>4000</v>
      </c>
      <c r="E13" s="2" t="s">
        <v>17</v>
      </c>
    </row>
    <row r="14" spans="1:5" x14ac:dyDescent="0.25">
      <c r="A14" s="3" t="s">
        <v>13</v>
      </c>
      <c r="B14" t="s">
        <v>24</v>
      </c>
      <c r="C14" s="2">
        <v>2</v>
      </c>
      <c r="D14" s="7">
        <v>6000</v>
      </c>
      <c r="E14" s="2" t="s">
        <v>17</v>
      </c>
    </row>
    <row r="15" spans="1:5" x14ac:dyDescent="0.25">
      <c r="A15" s="3" t="s">
        <v>13</v>
      </c>
      <c r="B15" t="s">
        <v>144</v>
      </c>
      <c r="C15" s="2">
        <v>4</v>
      </c>
      <c r="D15" s="7">
        <v>10000</v>
      </c>
      <c r="E15" s="2" t="s">
        <v>17</v>
      </c>
    </row>
    <row r="16" spans="1:5" x14ac:dyDescent="0.25">
      <c r="A16" s="3" t="s">
        <v>13</v>
      </c>
      <c r="B16" t="s">
        <v>176</v>
      </c>
      <c r="C16" s="2">
        <v>1</v>
      </c>
      <c r="D16" s="7">
        <v>5000</v>
      </c>
      <c r="E16" s="2" t="s">
        <v>17</v>
      </c>
    </row>
    <row r="17" spans="1:5" x14ac:dyDescent="0.25">
      <c r="A17" s="3" t="s">
        <v>13</v>
      </c>
      <c r="B17" t="s">
        <v>177</v>
      </c>
      <c r="C17" s="2">
        <v>1</v>
      </c>
      <c r="D17" s="7">
        <v>4770</v>
      </c>
      <c r="E17" s="2" t="s">
        <v>17</v>
      </c>
    </row>
    <row r="18" spans="1:5" x14ac:dyDescent="0.25">
      <c r="A18" s="3" t="s">
        <v>13</v>
      </c>
      <c r="B18" t="s">
        <v>25</v>
      </c>
      <c r="C18" s="2">
        <v>1</v>
      </c>
      <c r="D18" s="7">
        <v>3000</v>
      </c>
      <c r="E18" s="2" t="s">
        <v>17</v>
      </c>
    </row>
    <row r="19" spans="1:5" x14ac:dyDescent="0.25">
      <c r="A19" s="3" t="s">
        <v>13</v>
      </c>
      <c r="B19" t="s">
        <v>174</v>
      </c>
      <c r="C19" s="2">
        <v>1</v>
      </c>
      <c r="D19" s="7">
        <v>14000</v>
      </c>
      <c r="E19" s="2" t="s">
        <v>17</v>
      </c>
    </row>
    <row r="20" spans="1:5" x14ac:dyDescent="0.25">
      <c r="A20" s="3" t="s">
        <v>13</v>
      </c>
      <c r="B20" t="s">
        <v>145</v>
      </c>
      <c r="C20" s="2">
        <v>1</v>
      </c>
      <c r="D20" s="7">
        <v>132790</v>
      </c>
      <c r="E20" s="2" t="s">
        <v>26</v>
      </c>
    </row>
    <row r="21" spans="1:5" x14ac:dyDescent="0.25">
      <c r="A21" s="3" t="s">
        <v>13</v>
      </c>
      <c r="B21" t="s">
        <v>146</v>
      </c>
      <c r="C21" s="2">
        <v>1</v>
      </c>
      <c r="D21" s="7">
        <v>197990.1</v>
      </c>
      <c r="E21" s="2" t="s">
        <v>26</v>
      </c>
    </row>
    <row r="22" spans="1:5" x14ac:dyDescent="0.25">
      <c r="A22" s="3" t="s">
        <v>13</v>
      </c>
      <c r="B22" t="s">
        <v>27</v>
      </c>
      <c r="C22" s="2">
        <v>1</v>
      </c>
      <c r="D22" s="7">
        <v>50000</v>
      </c>
      <c r="E22" s="2" t="s">
        <v>26</v>
      </c>
    </row>
    <row r="23" spans="1:5" x14ac:dyDescent="0.25">
      <c r="A23" s="3" t="s">
        <v>13</v>
      </c>
      <c r="B23" t="s">
        <v>180</v>
      </c>
      <c r="C23" s="2">
        <v>1</v>
      </c>
      <c r="D23" s="7">
        <v>51100</v>
      </c>
      <c r="E23" s="2" t="s">
        <v>26</v>
      </c>
    </row>
    <row r="24" spans="1:5" x14ac:dyDescent="0.25">
      <c r="A24" s="3" t="s">
        <v>13</v>
      </c>
      <c r="B24" t="s">
        <v>28</v>
      </c>
      <c r="C24" s="2">
        <v>1</v>
      </c>
      <c r="D24" s="7">
        <v>30000</v>
      </c>
      <c r="E24" s="2" t="s">
        <v>26</v>
      </c>
    </row>
    <row r="25" spans="1:5" x14ac:dyDescent="0.25">
      <c r="A25" s="3" t="s">
        <v>13</v>
      </c>
      <c r="B25" t="s">
        <v>29</v>
      </c>
      <c r="C25" s="2">
        <v>1</v>
      </c>
      <c r="D25" s="7">
        <v>5700</v>
      </c>
      <c r="E25" s="2" t="s">
        <v>26</v>
      </c>
    </row>
    <row r="26" spans="1:5" x14ac:dyDescent="0.25">
      <c r="A26" s="3" t="s">
        <v>13</v>
      </c>
      <c r="B26" t="s">
        <v>30</v>
      </c>
      <c r="C26" s="2">
        <v>1</v>
      </c>
      <c r="D26" s="7">
        <v>2840</v>
      </c>
      <c r="E26" s="2" t="s">
        <v>21</v>
      </c>
    </row>
    <row r="27" spans="1:5" x14ac:dyDescent="0.25">
      <c r="A27" s="3" t="s">
        <v>13</v>
      </c>
      <c r="B27" t="s">
        <v>31</v>
      </c>
      <c r="C27" s="2">
        <v>2</v>
      </c>
      <c r="D27" s="7">
        <v>10972.72</v>
      </c>
      <c r="E27" s="2" t="s">
        <v>17</v>
      </c>
    </row>
    <row r="28" spans="1:5" x14ac:dyDescent="0.25">
      <c r="A28" s="3" t="s">
        <v>13</v>
      </c>
      <c r="B28" t="s">
        <v>32</v>
      </c>
      <c r="C28" s="2">
        <v>1</v>
      </c>
      <c r="D28" s="7">
        <v>16200</v>
      </c>
      <c r="E28" s="2" t="s">
        <v>17</v>
      </c>
    </row>
    <row r="29" spans="1:5" x14ac:dyDescent="0.25">
      <c r="A29" s="3" t="s">
        <v>13</v>
      </c>
      <c r="B29" t="s">
        <v>33</v>
      </c>
      <c r="C29" s="2">
        <v>1</v>
      </c>
      <c r="D29" s="7">
        <v>8000</v>
      </c>
      <c r="E29" s="2" t="s">
        <v>17</v>
      </c>
    </row>
    <row r="30" spans="1:5" x14ac:dyDescent="0.25">
      <c r="A30" s="69" t="s">
        <v>13</v>
      </c>
      <c r="B30" s="70" t="s">
        <v>147</v>
      </c>
      <c r="C30" s="71">
        <v>1</v>
      </c>
      <c r="D30" s="72">
        <v>6400</v>
      </c>
      <c r="E30" s="71" t="s">
        <v>17</v>
      </c>
    </row>
    <row r="31" spans="1:5" x14ac:dyDescent="0.25">
      <c r="A31" s="69" t="s">
        <v>13</v>
      </c>
      <c r="B31" s="70" t="s">
        <v>148</v>
      </c>
      <c r="C31" s="71">
        <v>1</v>
      </c>
      <c r="D31" s="72">
        <v>78000</v>
      </c>
      <c r="E31" s="71" t="s">
        <v>152</v>
      </c>
    </row>
    <row r="32" spans="1:5" x14ac:dyDescent="0.25">
      <c r="A32" s="69" t="s">
        <v>13</v>
      </c>
      <c r="B32" s="70" t="s">
        <v>149</v>
      </c>
      <c r="C32" s="71">
        <v>1</v>
      </c>
      <c r="D32" s="72">
        <v>10000</v>
      </c>
      <c r="E32" s="71" t="s">
        <v>17</v>
      </c>
    </row>
    <row r="33" spans="1:5" x14ac:dyDescent="0.25">
      <c r="A33" s="69" t="s">
        <v>13</v>
      </c>
      <c r="B33" s="70" t="s">
        <v>153</v>
      </c>
      <c r="C33" s="71">
        <v>1</v>
      </c>
      <c r="D33" s="72">
        <v>40000</v>
      </c>
      <c r="E33" s="71" t="s">
        <v>152</v>
      </c>
    </row>
    <row r="34" spans="1:5" x14ac:dyDescent="0.25">
      <c r="A34" s="69" t="s">
        <v>13</v>
      </c>
      <c r="B34" s="70" t="s">
        <v>171</v>
      </c>
      <c r="C34" s="71">
        <v>1</v>
      </c>
      <c r="D34" s="72">
        <v>100000</v>
      </c>
      <c r="E34" s="71" t="s">
        <v>17</v>
      </c>
    </row>
    <row r="35" spans="1:5" x14ac:dyDescent="0.25">
      <c r="A35" s="69" t="s">
        <v>13</v>
      </c>
      <c r="B35" s="70" t="s">
        <v>182</v>
      </c>
      <c r="C35" s="71">
        <v>5</v>
      </c>
      <c r="D35" s="72">
        <v>25000</v>
      </c>
      <c r="E35" s="71" t="s">
        <v>17</v>
      </c>
    </row>
    <row r="36" spans="1:5" x14ac:dyDescent="0.25">
      <c r="A36" s="249" t="s">
        <v>13</v>
      </c>
      <c r="B36" s="250" t="s">
        <v>195</v>
      </c>
      <c r="C36" s="251">
        <v>1</v>
      </c>
      <c r="D36" s="252">
        <v>20000</v>
      </c>
      <c r="E36" s="251" t="s">
        <v>17</v>
      </c>
    </row>
    <row r="37" spans="1:5" x14ac:dyDescent="0.25">
      <c r="A37" s="69" t="s">
        <v>15</v>
      </c>
      <c r="B37" s="70" t="s">
        <v>181</v>
      </c>
      <c r="C37" s="71">
        <v>1</v>
      </c>
      <c r="D37" s="72">
        <v>5000</v>
      </c>
      <c r="E37" s="71" t="s">
        <v>17</v>
      </c>
    </row>
    <row r="38" spans="1:5" x14ac:dyDescent="0.25">
      <c r="A38" s="69" t="s">
        <v>15</v>
      </c>
      <c r="B38" s="70" t="s">
        <v>34</v>
      </c>
      <c r="C38" s="71">
        <v>1</v>
      </c>
      <c r="D38" s="72">
        <v>6230</v>
      </c>
      <c r="E38" s="71" t="s">
        <v>21</v>
      </c>
    </row>
    <row r="39" spans="1:5" x14ac:dyDescent="0.25">
      <c r="A39" s="69" t="s">
        <v>15</v>
      </c>
      <c r="B39" s="70" t="s">
        <v>35</v>
      </c>
      <c r="C39" s="71">
        <v>1</v>
      </c>
      <c r="D39" s="72">
        <v>4344.25</v>
      </c>
      <c r="E39" s="71" t="s">
        <v>21</v>
      </c>
    </row>
    <row r="40" spans="1:5" x14ac:dyDescent="0.25">
      <c r="A40" s="69" t="s">
        <v>15</v>
      </c>
      <c r="B40" s="70" t="s">
        <v>36</v>
      </c>
      <c r="C40" s="71">
        <v>1</v>
      </c>
      <c r="D40" s="72">
        <v>21310</v>
      </c>
      <c r="E40" s="71" t="s">
        <v>17</v>
      </c>
    </row>
    <row r="41" spans="1:5" x14ac:dyDescent="0.25">
      <c r="A41" s="69" t="s">
        <v>15</v>
      </c>
      <c r="B41" s="70" t="s">
        <v>37</v>
      </c>
      <c r="C41" s="71">
        <v>2</v>
      </c>
      <c r="D41" s="72">
        <v>34640</v>
      </c>
      <c r="E41" s="71" t="s">
        <v>21</v>
      </c>
    </row>
    <row r="42" spans="1:5" x14ac:dyDescent="0.25">
      <c r="A42" s="69" t="s">
        <v>13</v>
      </c>
      <c r="B42" s="70" t="s">
        <v>38</v>
      </c>
      <c r="C42" s="71" t="s">
        <v>39</v>
      </c>
      <c r="D42" s="72">
        <v>19048</v>
      </c>
      <c r="E42" s="71" t="s">
        <v>17</v>
      </c>
    </row>
    <row r="43" spans="1:5" x14ac:dyDescent="0.25">
      <c r="A43" s="3" t="s">
        <v>13</v>
      </c>
      <c r="B43" t="s">
        <v>40</v>
      </c>
      <c r="C43" s="2">
        <v>1</v>
      </c>
      <c r="D43" s="7">
        <v>9612</v>
      </c>
      <c r="E43" s="2" t="s">
        <v>17</v>
      </c>
    </row>
    <row r="44" spans="1:5" x14ac:dyDescent="0.25">
      <c r="A44" s="3" t="s">
        <v>13</v>
      </c>
      <c r="B44" t="s">
        <v>41</v>
      </c>
      <c r="C44" s="2" t="s">
        <v>39</v>
      </c>
      <c r="D44" s="7">
        <v>215139</v>
      </c>
      <c r="E44" s="2" t="s">
        <v>42</v>
      </c>
    </row>
    <row r="45" spans="1:5" x14ac:dyDescent="0.25">
      <c r="D45" s="7">
        <f>SUM(D2:D44)</f>
        <v>4414626.99</v>
      </c>
      <c r="E45" s="2"/>
    </row>
    <row r="47" spans="1:5" x14ac:dyDescent="0.25">
      <c r="C47" s="8"/>
      <c r="D47" s="7"/>
    </row>
    <row r="49" spans="2:5" x14ac:dyDescent="0.25">
      <c r="B49" s="9" t="s">
        <v>43</v>
      </c>
      <c r="C49" s="1" t="s">
        <v>44</v>
      </c>
    </row>
    <row r="50" spans="2:5" x14ac:dyDescent="0.25">
      <c r="B50" s="1" t="s">
        <v>45</v>
      </c>
      <c r="C50" s="1" t="s">
        <v>13</v>
      </c>
      <c r="D50" s="1" t="s">
        <v>15</v>
      </c>
      <c r="E50" s="1" t="s">
        <v>46</v>
      </c>
    </row>
    <row r="51" spans="2:5" x14ac:dyDescent="0.25">
      <c r="B51" s="10" t="s">
        <v>14</v>
      </c>
      <c r="C51" s="78">
        <f>D2</f>
        <v>2012891.14</v>
      </c>
      <c r="D51" s="78">
        <f>D3</f>
        <v>1096533.44</v>
      </c>
      <c r="E51" s="11">
        <f>SUBTOTAL(9,C51:D51)</f>
        <v>3109424.58</v>
      </c>
    </row>
    <row r="52" spans="2:5" x14ac:dyDescent="0.25">
      <c r="B52" s="10" t="s">
        <v>42</v>
      </c>
      <c r="C52" s="78">
        <f>D44</f>
        <v>215139</v>
      </c>
      <c r="D52" s="11"/>
      <c r="E52" s="11">
        <f t="shared" ref="E52:E54" si="0">SUBTOTAL(9,C52:D52)</f>
        <v>215139</v>
      </c>
    </row>
    <row r="53" spans="2:5" x14ac:dyDescent="0.25">
      <c r="B53" s="10" t="s">
        <v>21</v>
      </c>
      <c r="C53" s="78">
        <f>D26</f>
        <v>2840</v>
      </c>
      <c r="D53" s="78">
        <f>D38+D39+D41</f>
        <v>45214.25</v>
      </c>
      <c r="E53" s="11">
        <f t="shared" si="0"/>
        <v>48054.25</v>
      </c>
    </row>
    <row r="54" spans="2:5" x14ac:dyDescent="0.25">
      <c r="B54" s="10" t="s">
        <v>26</v>
      </c>
      <c r="C54" s="78">
        <f>D20+D21+D22+D23+D24+D25</f>
        <v>467580.1</v>
      </c>
      <c r="D54" s="11"/>
      <c r="E54" s="11">
        <f t="shared" si="0"/>
        <v>467580.1</v>
      </c>
    </row>
    <row r="55" spans="2:5" x14ac:dyDescent="0.25">
      <c r="B55" s="10" t="s">
        <v>17</v>
      </c>
      <c r="C55" s="78">
        <f>D4+D5+D6+D7+D8+D9+D10+D11+D12+D13+D14+D15+D16+D17+D18+D19+D27+D28+D29+D30+D32+D34+D35</f>
        <v>381459.06</v>
      </c>
      <c r="D55" s="78">
        <f>D37+D40+D42+D43</f>
        <v>54970</v>
      </c>
      <c r="E55" s="11">
        <f>SUBTOTAL(9,C55:D55)</f>
        <v>436429.06</v>
      </c>
    </row>
    <row r="56" spans="2:5" ht="15.75" thickBot="1" x14ac:dyDescent="0.3">
      <c r="B56" s="227" t="s">
        <v>152</v>
      </c>
      <c r="C56" s="78">
        <f>D31+D33</f>
        <v>118000</v>
      </c>
      <c r="D56" s="78"/>
      <c r="E56" s="11"/>
    </row>
    <row r="57" spans="2:5" ht="15.75" thickBot="1" x14ac:dyDescent="0.3">
      <c r="B57" s="10" t="s">
        <v>46</v>
      </c>
      <c r="C57" s="79">
        <f>SUBTOTAL(9,C51:C56)</f>
        <v>3197909.3</v>
      </c>
      <c r="D57" s="79">
        <f>SUBTOTAL(9,D51:D56)</f>
        <v>1196717.69</v>
      </c>
      <c r="E57" s="81">
        <f>C57+D57</f>
        <v>4394626.99</v>
      </c>
    </row>
    <row r="58" spans="2:5" x14ac:dyDescent="0.25">
      <c r="E58" s="11"/>
    </row>
    <row r="66" spans="3:3" x14ac:dyDescent="0.25">
      <c r="C66" s="80"/>
    </row>
  </sheetData>
  <sheetProtection selectLockedCells="1" selectUnlockedCells="1"/>
  <phoneticPr fontId="44" type="noConversion"/>
  <pageMargins left="0.7" right="0.7" top="0.75" bottom="0.75" header="0.51180555555555551" footer="0.51180555555555551"/>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21"/>
  <sheetViews>
    <sheetView tabSelected="1" topLeftCell="A16" zoomScale="90" zoomScaleNormal="90" zoomScaleSheetLayoutView="80" zoomScalePageLayoutView="90" workbookViewId="0">
      <selection activeCell="N35" sqref="N35"/>
    </sheetView>
  </sheetViews>
  <sheetFormatPr defaultRowHeight="11.25" x14ac:dyDescent="0.2"/>
  <cols>
    <col min="1" max="1" width="5.140625" style="12" customWidth="1"/>
    <col min="2" max="2" width="55.7109375" style="12" customWidth="1"/>
    <col min="3" max="3" width="38.42578125" style="12" customWidth="1"/>
    <col min="4" max="4" width="19" style="12" customWidth="1"/>
    <col min="5" max="5" width="16.28515625" style="13" bestFit="1" customWidth="1"/>
    <col min="6" max="16384" width="9.140625" style="12"/>
  </cols>
  <sheetData>
    <row r="1" spans="1:5" ht="14.25" customHeight="1" x14ac:dyDescent="0.2"/>
    <row r="2" spans="1:5" ht="18" customHeight="1" x14ac:dyDescent="0.2">
      <c r="A2" s="14"/>
      <c r="B2" s="15" t="s">
        <v>47</v>
      </c>
      <c r="C2" s="217" t="s">
        <v>2</v>
      </c>
      <c r="D2" s="16"/>
      <c r="E2" s="17"/>
    </row>
    <row r="3" spans="1:5" ht="18" customHeight="1" x14ac:dyDescent="0.2">
      <c r="A3" s="14"/>
      <c r="B3" s="18" t="s">
        <v>48</v>
      </c>
      <c r="C3" s="218" t="s">
        <v>49</v>
      </c>
      <c r="D3" s="16"/>
      <c r="E3" s="17"/>
    </row>
    <row r="4" spans="1:5" ht="18" customHeight="1" x14ac:dyDescent="0.2">
      <c r="A4" s="14"/>
      <c r="B4" s="18" t="s">
        <v>50</v>
      </c>
      <c r="C4" s="219" t="s">
        <v>51</v>
      </c>
      <c r="D4" s="17"/>
      <c r="E4" s="17"/>
    </row>
    <row r="5" spans="1:5" ht="18" customHeight="1" x14ac:dyDescent="0.2">
      <c r="A5" s="14"/>
      <c r="B5" s="18" t="s">
        <v>52</v>
      </c>
      <c r="C5" s="219" t="s">
        <v>151</v>
      </c>
      <c r="D5" s="17"/>
      <c r="E5" s="17"/>
    </row>
    <row r="6" spans="1:5" ht="18" customHeight="1" x14ac:dyDescent="0.2">
      <c r="A6" s="14"/>
      <c r="B6" s="18" t="s">
        <v>53</v>
      </c>
      <c r="C6" s="220" t="s">
        <v>150</v>
      </c>
      <c r="D6" s="20"/>
      <c r="E6" s="17"/>
    </row>
    <row r="7" spans="1:5" ht="15" customHeight="1" thickBot="1" x14ac:dyDescent="0.25">
      <c r="A7" s="14"/>
      <c r="B7" s="18"/>
      <c r="C7" s="19"/>
      <c r="E7" s="17"/>
    </row>
    <row r="8" spans="1:5" ht="29.25" customHeight="1" thickBot="1" x14ac:dyDescent="0.3">
      <c r="A8" s="246" t="s">
        <v>167</v>
      </c>
      <c r="B8" s="246"/>
      <c r="C8" s="246"/>
      <c r="D8" s="90" t="s">
        <v>54</v>
      </c>
      <c r="E8" s="237" t="s">
        <v>193</v>
      </c>
    </row>
    <row r="9" spans="1:5" s="21" customFormat="1" ht="16.5" customHeight="1" thickBot="1" x14ac:dyDescent="0.3">
      <c r="A9" s="91" t="s">
        <v>55</v>
      </c>
      <c r="B9" s="92" t="s">
        <v>56</v>
      </c>
      <c r="C9" s="92" t="s">
        <v>9</v>
      </c>
      <c r="D9" s="93" t="s">
        <v>57</v>
      </c>
      <c r="E9" s="236" t="s">
        <v>58</v>
      </c>
    </row>
    <row r="10" spans="1:5" ht="18" customHeight="1" x14ac:dyDescent="0.35">
      <c r="A10" s="94" t="s">
        <v>59</v>
      </c>
      <c r="B10" s="22" t="s">
        <v>60</v>
      </c>
      <c r="C10" s="23"/>
      <c r="D10" s="155" t="s">
        <v>61</v>
      </c>
      <c r="E10" s="95" t="s">
        <v>61</v>
      </c>
    </row>
    <row r="11" spans="1:5" s="26" customFormat="1" ht="16.5" customHeight="1" x14ac:dyDescent="0.25">
      <c r="A11" s="96"/>
      <c r="B11" s="25"/>
      <c r="C11" s="213" t="s">
        <v>62</v>
      </c>
      <c r="D11" s="214"/>
      <c r="E11" s="97"/>
    </row>
    <row r="12" spans="1:5" ht="16.5" customHeight="1" x14ac:dyDescent="0.25">
      <c r="A12" s="98"/>
      <c r="B12" s="27" t="s">
        <v>63</v>
      </c>
      <c r="C12" s="210" t="s">
        <v>13</v>
      </c>
      <c r="D12" s="208">
        <v>2012891.14</v>
      </c>
      <c r="E12" s="229"/>
    </row>
    <row r="13" spans="1:5" ht="16.5" customHeight="1" x14ac:dyDescent="0.25">
      <c r="A13" s="99"/>
      <c r="B13" s="28" t="s">
        <v>64</v>
      </c>
      <c r="C13" s="196" t="s">
        <v>15</v>
      </c>
      <c r="D13" s="209">
        <v>1096533.44</v>
      </c>
      <c r="E13" s="230"/>
    </row>
    <row r="14" spans="1:5" ht="16.5" customHeight="1" x14ac:dyDescent="0.25">
      <c r="A14" s="99"/>
      <c r="B14" s="29" t="s">
        <v>65</v>
      </c>
      <c r="C14" s="185" t="s">
        <v>66</v>
      </c>
      <c r="D14" s="215">
        <f>SUM(D12:D13)</f>
        <v>3109424.58</v>
      </c>
      <c r="E14" s="100">
        <f>SUM(E12:E13)</f>
        <v>0</v>
      </c>
    </row>
    <row r="15" spans="1:5" ht="16.5" customHeight="1" x14ac:dyDescent="0.25">
      <c r="A15" s="99"/>
      <c r="B15" s="29" t="s">
        <v>67</v>
      </c>
      <c r="C15" s="184" t="s">
        <v>68</v>
      </c>
      <c r="D15" s="212"/>
      <c r="E15" s="101"/>
    </row>
    <row r="16" spans="1:5" ht="16.5" customHeight="1" x14ac:dyDescent="0.25">
      <c r="A16" s="99"/>
      <c r="B16" s="32" t="s">
        <v>69</v>
      </c>
      <c r="C16" s="210" t="s">
        <v>13</v>
      </c>
      <c r="D16" s="253">
        <v>1223678.1599999999</v>
      </c>
      <c r="E16" s="222"/>
    </row>
    <row r="17" spans="1:5" ht="16.5" customHeight="1" x14ac:dyDescent="0.25">
      <c r="A17" s="99"/>
      <c r="B17" s="33" t="s">
        <v>70</v>
      </c>
      <c r="C17" s="196" t="s">
        <v>15</v>
      </c>
      <c r="D17" s="238">
        <v>71524.25</v>
      </c>
      <c r="E17" s="222"/>
    </row>
    <row r="18" spans="1:5" ht="16.5" customHeight="1" x14ac:dyDescent="0.25">
      <c r="A18" s="99"/>
      <c r="B18" s="33" t="s">
        <v>71</v>
      </c>
      <c r="C18" s="185" t="s">
        <v>66</v>
      </c>
      <c r="D18" s="215">
        <f>SUM(D16:D17)</f>
        <v>1295202.4099999999</v>
      </c>
      <c r="E18" s="100">
        <f>SUM(E16:E17)</f>
        <v>0</v>
      </c>
    </row>
    <row r="19" spans="1:5" ht="16.5" customHeight="1" x14ac:dyDescent="0.25">
      <c r="A19" s="99"/>
      <c r="B19" s="34" t="s">
        <v>72</v>
      </c>
      <c r="C19" s="184" t="s">
        <v>73</v>
      </c>
      <c r="D19" s="212"/>
      <c r="E19" s="101"/>
    </row>
    <row r="20" spans="1:5" ht="16.5" customHeight="1" x14ac:dyDescent="0.25">
      <c r="A20" s="99"/>
      <c r="B20" s="35" t="s">
        <v>74</v>
      </c>
      <c r="C20" s="211" t="s">
        <v>13</v>
      </c>
      <c r="D20" s="212">
        <v>50000</v>
      </c>
      <c r="E20" s="221"/>
    </row>
    <row r="21" spans="1:5" ht="16.5" customHeight="1" x14ac:dyDescent="0.25">
      <c r="A21" s="99"/>
      <c r="B21" s="35" t="s">
        <v>75</v>
      </c>
      <c r="C21" s="185" t="s">
        <v>66</v>
      </c>
      <c r="D21" s="216">
        <f>SUM(D20:D20)</f>
        <v>50000</v>
      </c>
      <c r="E21" s="100">
        <f>SUM(E20)</f>
        <v>0</v>
      </c>
    </row>
    <row r="22" spans="1:5" ht="16.5" customHeight="1" x14ac:dyDescent="0.25">
      <c r="A22" s="99"/>
      <c r="B22" s="27" t="s">
        <v>76</v>
      </c>
      <c r="C22" s="184" t="s">
        <v>77</v>
      </c>
      <c r="D22" s="212"/>
      <c r="E22" s="101"/>
    </row>
    <row r="23" spans="1:5" ht="16.5" customHeight="1" x14ac:dyDescent="0.25">
      <c r="A23" s="99"/>
      <c r="B23" s="35" t="s">
        <v>78</v>
      </c>
      <c r="C23" s="186" t="s">
        <v>79</v>
      </c>
      <c r="D23" s="204">
        <v>65000</v>
      </c>
      <c r="E23" s="229"/>
    </row>
    <row r="24" spans="1:5" ht="16.5" customHeight="1" x14ac:dyDescent="0.25">
      <c r="A24" s="99"/>
      <c r="B24" s="36" t="s">
        <v>80</v>
      </c>
      <c r="C24" s="207" t="s">
        <v>81</v>
      </c>
      <c r="D24" s="205">
        <v>25000</v>
      </c>
      <c r="E24" s="222"/>
    </row>
    <row r="25" spans="1:5" ht="16.5" customHeight="1" x14ac:dyDescent="0.25">
      <c r="A25" s="99"/>
      <c r="B25" s="35" t="s">
        <v>82</v>
      </c>
      <c r="C25" s="207" t="s">
        <v>79</v>
      </c>
      <c r="D25" s="205">
        <v>65000</v>
      </c>
      <c r="E25" s="222"/>
    </row>
    <row r="26" spans="1:5" ht="16.5" customHeight="1" x14ac:dyDescent="0.25">
      <c r="A26" s="99"/>
      <c r="B26" s="36" t="s">
        <v>80</v>
      </c>
      <c r="C26" s="207" t="s">
        <v>81</v>
      </c>
      <c r="D26" s="205">
        <v>25000</v>
      </c>
      <c r="E26" s="222"/>
    </row>
    <row r="27" spans="1:5" ht="16.5" customHeight="1" x14ac:dyDescent="0.25">
      <c r="A27" s="99"/>
      <c r="B27" s="36" t="s">
        <v>80</v>
      </c>
      <c r="C27" s="207" t="s">
        <v>83</v>
      </c>
      <c r="D27" s="205">
        <v>5000</v>
      </c>
      <c r="E27" s="222"/>
    </row>
    <row r="28" spans="1:5" ht="16.5" customHeight="1" x14ac:dyDescent="0.25">
      <c r="A28" s="99"/>
      <c r="B28" s="35" t="s">
        <v>84</v>
      </c>
      <c r="C28" s="207" t="s">
        <v>79</v>
      </c>
      <c r="D28" s="205">
        <v>65000</v>
      </c>
      <c r="E28" s="222"/>
    </row>
    <row r="29" spans="1:5" ht="16.5" customHeight="1" x14ac:dyDescent="0.25">
      <c r="A29" s="99"/>
      <c r="B29" s="37" t="s">
        <v>85</v>
      </c>
      <c r="C29" s="207" t="s">
        <v>81</v>
      </c>
      <c r="D29" s="205">
        <v>25000</v>
      </c>
      <c r="E29" s="222"/>
    </row>
    <row r="30" spans="1:5" ht="16.5" customHeight="1" x14ac:dyDescent="0.25">
      <c r="A30" s="99"/>
      <c r="B30" s="35" t="s">
        <v>86</v>
      </c>
      <c r="C30" s="207" t="s">
        <v>79</v>
      </c>
      <c r="D30" s="205">
        <v>65000</v>
      </c>
      <c r="E30" s="222"/>
    </row>
    <row r="31" spans="1:5" ht="16.5" customHeight="1" x14ac:dyDescent="0.25">
      <c r="A31" s="99"/>
      <c r="B31" s="36" t="s">
        <v>80</v>
      </c>
      <c r="C31" s="187" t="s">
        <v>81</v>
      </c>
      <c r="D31" s="206">
        <v>25000</v>
      </c>
      <c r="E31" s="230"/>
    </row>
    <row r="32" spans="1:5" ht="16.5" customHeight="1" x14ac:dyDescent="0.25">
      <c r="A32" s="99"/>
      <c r="B32" s="40" t="s">
        <v>87</v>
      </c>
      <c r="C32" s="185" t="s">
        <v>66</v>
      </c>
      <c r="D32" s="203">
        <f>SUM(D23:D31)</f>
        <v>365000</v>
      </c>
      <c r="E32" s="100">
        <f>SUM(E23:E31)</f>
        <v>0</v>
      </c>
    </row>
    <row r="33" spans="1:5" s="39" customFormat="1" ht="16.5" customHeight="1" x14ac:dyDescent="0.25">
      <c r="A33" s="102"/>
      <c r="B33" s="41" t="s">
        <v>157</v>
      </c>
      <c r="C33" s="85" t="s">
        <v>183</v>
      </c>
      <c r="D33" s="83"/>
      <c r="E33" s="103"/>
    </row>
    <row r="34" spans="1:5" s="39" customFormat="1" ht="18.75" customHeight="1" thickBot="1" x14ac:dyDescent="0.3">
      <c r="A34" s="104"/>
      <c r="B34" s="105" t="s">
        <v>88</v>
      </c>
      <c r="C34" s="84"/>
      <c r="D34" s="106" t="s">
        <v>158</v>
      </c>
      <c r="E34" s="82"/>
    </row>
    <row r="35" spans="1:5" s="39" customFormat="1" ht="18" customHeight="1" thickBot="1" x14ac:dyDescent="0.3">
      <c r="A35" s="242"/>
      <c r="B35" s="242"/>
      <c r="C35" s="242"/>
      <c r="D35" s="242"/>
      <c r="E35" s="242"/>
    </row>
    <row r="36" spans="1:5" s="21" customFormat="1" ht="16.5" customHeight="1" thickBot="1" x14ac:dyDescent="0.3">
      <c r="A36" s="91" t="s">
        <v>55</v>
      </c>
      <c r="B36" s="92" t="s">
        <v>56</v>
      </c>
      <c r="C36" s="92" t="s">
        <v>9</v>
      </c>
      <c r="D36" s="93" t="s">
        <v>57</v>
      </c>
      <c r="E36" s="108" t="s">
        <v>58</v>
      </c>
    </row>
    <row r="37" spans="1:5" s="45" customFormat="1" ht="18" customHeight="1" x14ac:dyDescent="0.35">
      <c r="A37" s="94" t="s">
        <v>89</v>
      </c>
      <c r="B37" s="22" t="s">
        <v>90</v>
      </c>
      <c r="C37" s="44"/>
      <c r="D37" s="155" t="s">
        <v>61</v>
      </c>
      <c r="E37" s="95" t="s">
        <v>61</v>
      </c>
    </row>
    <row r="38" spans="1:5" s="45" customFormat="1" ht="27.75" customHeight="1" x14ac:dyDescent="0.25">
      <c r="A38" s="109"/>
      <c r="B38" s="46" t="s">
        <v>91</v>
      </c>
      <c r="C38" s="184" t="s">
        <v>68</v>
      </c>
      <c r="D38" s="194"/>
      <c r="E38" s="193"/>
    </row>
    <row r="39" spans="1:5" s="48" customFormat="1" ht="16.5" customHeight="1" x14ac:dyDescent="0.25">
      <c r="A39" s="109"/>
      <c r="B39" s="47"/>
      <c r="C39" s="195" t="s">
        <v>13</v>
      </c>
      <c r="D39" s="254">
        <v>900539.16</v>
      </c>
      <c r="E39" s="222"/>
    </row>
    <row r="40" spans="1:5" s="48" customFormat="1" ht="16.5" customHeight="1" x14ac:dyDescent="0.25">
      <c r="A40" s="109"/>
      <c r="B40" s="49"/>
      <c r="C40" s="196" t="s">
        <v>15</v>
      </c>
      <c r="D40" s="239">
        <v>26310</v>
      </c>
      <c r="E40" s="222"/>
    </row>
    <row r="41" spans="1:5" s="48" customFormat="1" ht="16.5" customHeight="1" x14ac:dyDescent="0.25">
      <c r="A41" s="109"/>
      <c r="B41" s="49"/>
      <c r="C41" s="185" t="s">
        <v>66</v>
      </c>
      <c r="D41" s="182">
        <f>SUM(D39:D40)</f>
        <v>926849.16</v>
      </c>
      <c r="E41" s="100">
        <f>SUM(E39:E40)</f>
        <v>0</v>
      </c>
    </row>
    <row r="42" spans="1:5" s="39" customFormat="1" ht="16.5" customHeight="1" x14ac:dyDescent="0.25">
      <c r="A42" s="110"/>
      <c r="B42" s="40" t="s">
        <v>64</v>
      </c>
      <c r="C42" s="197"/>
      <c r="D42" s="200" t="s">
        <v>92</v>
      </c>
      <c r="E42" s="198"/>
    </row>
    <row r="43" spans="1:5" s="39" customFormat="1" ht="16.5" customHeight="1" x14ac:dyDescent="0.25">
      <c r="A43" s="110"/>
      <c r="B43" s="43" t="s">
        <v>143</v>
      </c>
      <c r="C43" s="107"/>
      <c r="D43" s="201" t="s">
        <v>93</v>
      </c>
      <c r="E43" s="223"/>
    </row>
    <row r="44" spans="1:5" s="39" customFormat="1" ht="16.5" customHeight="1" x14ac:dyDescent="0.25">
      <c r="A44" s="110"/>
      <c r="B44" s="111"/>
      <c r="C44" s="107"/>
      <c r="D44" s="202" t="s">
        <v>94</v>
      </c>
      <c r="E44" s="223"/>
    </row>
    <row r="45" spans="1:5" s="39" customFormat="1" ht="16.5" customHeight="1" x14ac:dyDescent="0.25">
      <c r="A45" s="110"/>
      <c r="B45" s="50"/>
      <c r="C45" s="42" t="s">
        <v>66</v>
      </c>
      <c r="D45" s="199"/>
      <c r="E45" s="112">
        <f>SUM(E43:E44)</f>
        <v>0</v>
      </c>
    </row>
    <row r="46" spans="1:5" s="39" customFormat="1" ht="16.5" customHeight="1" x14ac:dyDescent="0.25">
      <c r="A46" s="102"/>
      <c r="B46" s="51" t="s">
        <v>88</v>
      </c>
      <c r="C46" s="85" t="s">
        <v>184</v>
      </c>
      <c r="D46" s="38"/>
      <c r="E46" s="113"/>
    </row>
    <row r="47" spans="1:5" s="39" customFormat="1" ht="18.75" customHeight="1" thickBot="1" x14ac:dyDescent="0.3">
      <c r="A47" s="104"/>
      <c r="B47" s="114"/>
      <c r="C47" s="84"/>
      <c r="D47" s="86" t="s">
        <v>159</v>
      </c>
      <c r="E47" s="115"/>
    </row>
    <row r="48" spans="1:5" s="52" customFormat="1" ht="18" customHeight="1" thickBot="1" x14ac:dyDescent="0.3">
      <c r="A48" s="243"/>
      <c r="B48" s="242"/>
      <c r="C48" s="242"/>
      <c r="D48" s="242"/>
      <c r="E48" s="242"/>
    </row>
    <row r="49" spans="1:5" s="21" customFormat="1" ht="16.5" customHeight="1" thickBot="1" x14ac:dyDescent="0.3">
      <c r="A49" s="91" t="s">
        <v>55</v>
      </c>
      <c r="B49" s="92" t="s">
        <v>56</v>
      </c>
      <c r="C49" s="92" t="s">
        <v>9</v>
      </c>
      <c r="D49" s="93" t="s">
        <v>57</v>
      </c>
      <c r="E49" s="108" t="s">
        <v>58</v>
      </c>
    </row>
    <row r="50" spans="1:5" s="45" customFormat="1" ht="18" customHeight="1" x14ac:dyDescent="0.35">
      <c r="A50" s="94" t="s">
        <v>95</v>
      </c>
      <c r="B50" s="22" t="s">
        <v>96</v>
      </c>
      <c r="C50" s="44"/>
      <c r="D50" s="155" t="s">
        <v>61</v>
      </c>
      <c r="E50" s="95" t="s">
        <v>61</v>
      </c>
    </row>
    <row r="51" spans="1:5" s="48" customFormat="1" ht="16.5" customHeight="1" x14ac:dyDescent="0.25">
      <c r="A51" s="109"/>
      <c r="B51" s="34" t="s">
        <v>97</v>
      </c>
      <c r="C51" s="184" t="s">
        <v>68</v>
      </c>
      <c r="D51" s="159"/>
      <c r="E51" s="116"/>
    </row>
    <row r="52" spans="1:5" s="48" customFormat="1" ht="16.5" customHeight="1" x14ac:dyDescent="0.25">
      <c r="A52" s="109"/>
      <c r="B52" s="35" t="s">
        <v>98</v>
      </c>
      <c r="C52" s="186" t="s">
        <v>100</v>
      </c>
      <c r="D52" s="179">
        <v>20000</v>
      </c>
      <c r="E52" s="229"/>
    </row>
    <row r="53" spans="1:5" s="48" customFormat="1" ht="16.5" customHeight="1" x14ac:dyDescent="0.25">
      <c r="A53" s="109"/>
      <c r="B53" s="35" t="s">
        <v>99</v>
      </c>
      <c r="C53" s="187" t="s">
        <v>112</v>
      </c>
      <c r="D53" s="180">
        <v>10000</v>
      </c>
      <c r="E53" s="230"/>
    </row>
    <row r="54" spans="1:5" s="48" customFormat="1" ht="16.5" customHeight="1" x14ac:dyDescent="0.25">
      <c r="A54" s="109"/>
      <c r="B54" s="47"/>
      <c r="C54" s="185" t="s">
        <v>66</v>
      </c>
      <c r="D54" s="178"/>
      <c r="E54" s="100">
        <f>SUM(E52:E53)</f>
        <v>0</v>
      </c>
    </row>
    <row r="55" spans="1:5" s="48" customFormat="1" ht="16.5" customHeight="1" x14ac:dyDescent="0.25">
      <c r="A55" s="109"/>
      <c r="B55" s="47"/>
      <c r="C55" s="31" t="s">
        <v>73</v>
      </c>
      <c r="D55" s="177"/>
      <c r="E55" s="116"/>
    </row>
    <row r="56" spans="1:5" s="48" customFormat="1" ht="16.5" customHeight="1" x14ac:dyDescent="0.25">
      <c r="A56" s="109"/>
      <c r="B56" s="47"/>
      <c r="C56" s="175" t="s">
        <v>100</v>
      </c>
      <c r="D56" s="159">
        <v>20000</v>
      </c>
      <c r="E56" s="224"/>
    </row>
    <row r="57" spans="1:5" s="48" customFormat="1" ht="16.5" customHeight="1" x14ac:dyDescent="0.25">
      <c r="A57" s="109"/>
      <c r="B57" s="53"/>
      <c r="C57" s="190" t="s">
        <v>66</v>
      </c>
      <c r="D57" s="178"/>
      <c r="E57" s="100">
        <f>SUM(E56)</f>
        <v>0</v>
      </c>
    </row>
    <row r="58" spans="1:5" s="48" customFormat="1" ht="16.5" customHeight="1" x14ac:dyDescent="0.25">
      <c r="A58" s="109"/>
      <c r="B58" s="54"/>
      <c r="C58" s="191" t="s">
        <v>101</v>
      </c>
      <c r="D58" s="188"/>
      <c r="E58" s="116"/>
    </row>
    <row r="59" spans="1:5" s="48" customFormat="1" ht="16.5" customHeight="1" x14ac:dyDescent="0.25">
      <c r="A59" s="109"/>
      <c r="B59" s="47"/>
      <c r="C59" s="187" t="s">
        <v>102</v>
      </c>
      <c r="D59" s="189">
        <v>3000</v>
      </c>
      <c r="E59" s="224"/>
    </row>
    <row r="60" spans="1:5" s="48" customFormat="1" ht="16.5" customHeight="1" x14ac:dyDescent="0.25">
      <c r="A60" s="109"/>
      <c r="B60" s="47"/>
      <c r="C60" s="192" t="s">
        <v>66</v>
      </c>
      <c r="D60" s="178"/>
      <c r="E60" s="100">
        <f>SUM(E59)</f>
        <v>0</v>
      </c>
    </row>
    <row r="61" spans="1:5" s="48" customFormat="1" ht="16.5" customHeight="1" x14ac:dyDescent="0.25">
      <c r="A61" s="109"/>
      <c r="B61" s="47"/>
      <c r="C61" s="191" t="s">
        <v>103</v>
      </c>
      <c r="D61" s="188"/>
      <c r="E61" s="116"/>
    </row>
    <row r="62" spans="1:5" s="48" customFormat="1" ht="16.5" customHeight="1" x14ac:dyDescent="0.25">
      <c r="A62" s="109"/>
      <c r="B62" s="47"/>
      <c r="C62" s="187" t="s">
        <v>104</v>
      </c>
      <c r="D62" s="189">
        <v>3000</v>
      </c>
      <c r="E62" s="224"/>
    </row>
    <row r="63" spans="1:5" s="48" customFormat="1" ht="16.5" customHeight="1" x14ac:dyDescent="0.25">
      <c r="A63" s="117"/>
      <c r="B63" s="49"/>
      <c r="C63" s="185" t="s">
        <v>66</v>
      </c>
      <c r="D63" s="178"/>
      <c r="E63" s="100">
        <f>SUM(E62)</f>
        <v>0</v>
      </c>
    </row>
    <row r="64" spans="1:5" s="48" customFormat="1" ht="16.5" customHeight="1" x14ac:dyDescent="0.25">
      <c r="A64" s="117"/>
      <c r="B64" s="49"/>
      <c r="C64" s="31" t="s">
        <v>105</v>
      </c>
      <c r="D64" s="177"/>
      <c r="E64" s="116"/>
    </row>
    <row r="65" spans="1:5" s="48" customFormat="1" ht="16.5" customHeight="1" x14ac:dyDescent="0.25">
      <c r="A65" s="117"/>
      <c r="B65" s="49"/>
      <c r="C65" s="175" t="s">
        <v>106</v>
      </c>
      <c r="D65" s="159">
        <v>3000</v>
      </c>
      <c r="E65" s="224"/>
    </row>
    <row r="66" spans="1:5" s="48" customFormat="1" ht="16.5" customHeight="1" x14ac:dyDescent="0.25">
      <c r="A66" s="117"/>
      <c r="B66" s="49"/>
      <c r="C66" s="30" t="s">
        <v>66</v>
      </c>
      <c r="D66" s="178"/>
      <c r="E66" s="100">
        <f>SUM(E65)</f>
        <v>0</v>
      </c>
    </row>
    <row r="67" spans="1:5" s="48" customFormat="1" ht="27" customHeight="1" x14ac:dyDescent="0.25">
      <c r="A67" s="117"/>
      <c r="B67" s="49"/>
      <c r="C67" s="247" t="s">
        <v>107</v>
      </c>
      <c r="D67" s="248"/>
      <c r="E67" s="118"/>
    </row>
    <row r="68" spans="1:5" s="48" customFormat="1" ht="16.5" customHeight="1" x14ac:dyDescent="0.25">
      <c r="A68" s="117"/>
      <c r="B68" s="49"/>
      <c r="C68" s="158" t="s">
        <v>108</v>
      </c>
      <c r="D68" s="159">
        <v>40000</v>
      </c>
      <c r="E68" s="224"/>
    </row>
    <row r="69" spans="1:5" s="48" customFormat="1" ht="16.5" customHeight="1" x14ac:dyDescent="0.25">
      <c r="A69" s="117"/>
      <c r="B69" s="55"/>
      <c r="C69" s="185" t="s">
        <v>66</v>
      </c>
      <c r="D69" s="178"/>
      <c r="E69" s="100">
        <f>SUM(E68)</f>
        <v>0</v>
      </c>
    </row>
    <row r="70" spans="1:5" s="39" customFormat="1" ht="16.5" customHeight="1" x14ac:dyDescent="0.25">
      <c r="A70" s="102"/>
      <c r="B70" s="51"/>
      <c r="C70" s="85" t="s">
        <v>185</v>
      </c>
      <c r="D70" s="38"/>
      <c r="E70" s="113"/>
    </row>
    <row r="71" spans="1:5" s="39" customFormat="1" ht="18.75" customHeight="1" thickBot="1" x14ac:dyDescent="0.3">
      <c r="A71" s="104"/>
      <c r="B71" s="114"/>
      <c r="C71" s="84"/>
      <c r="D71" s="86" t="s">
        <v>160</v>
      </c>
      <c r="E71" s="115"/>
    </row>
    <row r="72" spans="1:5" s="52" customFormat="1" ht="18" customHeight="1" thickBot="1" x14ac:dyDescent="0.3">
      <c r="A72" s="243"/>
      <c r="B72" s="242"/>
      <c r="C72" s="242"/>
      <c r="D72" s="242"/>
      <c r="E72" s="242"/>
    </row>
    <row r="73" spans="1:5" s="21" customFormat="1" ht="16.5" customHeight="1" thickBot="1" x14ac:dyDescent="0.3">
      <c r="A73" s="91" t="s">
        <v>55</v>
      </c>
      <c r="B73" s="92" t="s">
        <v>56</v>
      </c>
      <c r="C73" s="92" t="s">
        <v>9</v>
      </c>
      <c r="D73" s="93" t="s">
        <v>57</v>
      </c>
      <c r="E73" s="108" t="s">
        <v>58</v>
      </c>
    </row>
    <row r="74" spans="1:5" s="45" customFormat="1" ht="18" customHeight="1" x14ac:dyDescent="0.35">
      <c r="A74" s="94" t="s">
        <v>109</v>
      </c>
      <c r="B74" s="22" t="s">
        <v>110</v>
      </c>
      <c r="C74" s="44"/>
      <c r="D74" s="155" t="s">
        <v>61</v>
      </c>
      <c r="E74" s="95" t="s">
        <v>61</v>
      </c>
    </row>
    <row r="75" spans="1:5" s="48" customFormat="1" ht="30" x14ac:dyDescent="0.25">
      <c r="A75" s="109"/>
      <c r="B75" s="56" t="s">
        <v>191</v>
      </c>
      <c r="C75" s="184" t="s">
        <v>111</v>
      </c>
      <c r="D75" s="159"/>
      <c r="E75" s="119"/>
    </row>
    <row r="76" spans="1:5" s="48" customFormat="1" ht="16.5" customHeight="1" x14ac:dyDescent="0.25">
      <c r="A76" s="109"/>
      <c r="B76" s="49" t="s">
        <v>190</v>
      </c>
      <c r="C76" s="186" t="s">
        <v>100</v>
      </c>
      <c r="D76" s="179">
        <v>2000</v>
      </c>
      <c r="E76" s="229"/>
    </row>
    <row r="77" spans="1:5" s="48" customFormat="1" ht="16.5" customHeight="1" x14ac:dyDescent="0.25">
      <c r="A77" s="109"/>
      <c r="B77" s="53" t="s">
        <v>87</v>
      </c>
      <c r="C77" s="187" t="s">
        <v>112</v>
      </c>
      <c r="D77" s="183">
        <v>1500</v>
      </c>
      <c r="E77" s="230"/>
    </row>
    <row r="78" spans="1:5" s="48" customFormat="1" ht="16.5" customHeight="1" x14ac:dyDescent="0.25">
      <c r="A78" s="109"/>
      <c r="B78" s="54" t="s">
        <v>113</v>
      </c>
      <c r="C78" s="185" t="s">
        <v>66</v>
      </c>
      <c r="D78" s="178"/>
      <c r="E78" s="122">
        <f>SUM(E76:E77)</f>
        <v>0</v>
      </c>
    </row>
    <row r="79" spans="1:5" s="39" customFormat="1" ht="16.5" customHeight="1" x14ac:dyDescent="0.25">
      <c r="A79" s="102"/>
      <c r="B79" s="51"/>
      <c r="C79" s="123" t="s">
        <v>186</v>
      </c>
      <c r="D79" s="38"/>
      <c r="E79" s="113"/>
    </row>
    <row r="80" spans="1:5" s="39" customFormat="1" ht="18.75" customHeight="1" thickBot="1" x14ac:dyDescent="0.3">
      <c r="A80" s="104"/>
      <c r="B80" s="114"/>
      <c r="C80" s="124"/>
      <c r="D80" s="125" t="s">
        <v>161</v>
      </c>
      <c r="E80" s="126"/>
    </row>
    <row r="81" spans="1:6" s="45" customFormat="1" ht="18" customHeight="1" thickBot="1" x14ac:dyDescent="0.3">
      <c r="A81" s="240"/>
      <c r="B81" s="241"/>
      <c r="C81" s="241"/>
      <c r="D81" s="241"/>
      <c r="E81" s="241"/>
    </row>
    <row r="82" spans="1:6" s="21" customFormat="1" ht="16.5" customHeight="1" thickBot="1" x14ac:dyDescent="0.3">
      <c r="A82" s="91" t="s">
        <v>55</v>
      </c>
      <c r="B82" s="92" t="s">
        <v>56</v>
      </c>
      <c r="C82" s="92" t="s">
        <v>9</v>
      </c>
      <c r="D82" s="93" t="s">
        <v>57</v>
      </c>
      <c r="E82" s="108" t="s">
        <v>58</v>
      </c>
    </row>
    <row r="83" spans="1:6" s="45" customFormat="1" ht="18" customHeight="1" x14ac:dyDescent="0.35">
      <c r="A83" s="94" t="s">
        <v>114</v>
      </c>
      <c r="B83" s="22" t="s">
        <v>115</v>
      </c>
      <c r="C83" s="44"/>
      <c r="D83" s="155" t="s">
        <v>61</v>
      </c>
      <c r="E83" s="95" t="s">
        <v>61</v>
      </c>
    </row>
    <row r="84" spans="1:6" s="48" customFormat="1" ht="16.5" customHeight="1" x14ac:dyDescent="0.25">
      <c r="A84" s="109"/>
      <c r="B84" s="57" t="s">
        <v>170</v>
      </c>
      <c r="C84" s="181" t="s">
        <v>116</v>
      </c>
      <c r="D84" s="159"/>
      <c r="E84" s="119"/>
    </row>
    <row r="85" spans="1:6" s="48" customFormat="1" ht="16.5" customHeight="1" x14ac:dyDescent="0.25">
      <c r="A85" s="109"/>
      <c r="B85" s="65">
        <v>4978459.7</v>
      </c>
      <c r="C85" s="174" t="s">
        <v>117</v>
      </c>
      <c r="D85" s="179">
        <v>1000000</v>
      </c>
      <c r="E85" s="226"/>
    </row>
    <row r="86" spans="1:6" s="48" customFormat="1" ht="16.5" customHeight="1" x14ac:dyDescent="0.25">
      <c r="A86" s="109"/>
      <c r="B86" s="57" t="s">
        <v>172</v>
      </c>
      <c r="C86" s="175" t="s">
        <v>118</v>
      </c>
      <c r="D86" s="180">
        <v>1000000</v>
      </c>
      <c r="E86" s="176"/>
    </row>
    <row r="87" spans="1:6" s="48" customFormat="1" ht="16.5" customHeight="1" x14ac:dyDescent="0.25">
      <c r="A87" s="109"/>
      <c r="B87" s="58">
        <v>1821044</v>
      </c>
      <c r="C87" s="120" t="s">
        <v>66</v>
      </c>
      <c r="D87" s="182"/>
      <c r="E87" s="122">
        <f>SUM(E85:E86)</f>
        <v>0</v>
      </c>
    </row>
    <row r="88" spans="1:6" s="48" customFormat="1" ht="16.5" customHeight="1" x14ac:dyDescent="0.25">
      <c r="A88" s="109"/>
      <c r="B88" s="57" t="s">
        <v>119</v>
      </c>
      <c r="C88" s="181" t="s">
        <v>120</v>
      </c>
      <c r="D88" s="159"/>
      <c r="E88" s="127"/>
    </row>
    <row r="89" spans="1:6" s="48" customFormat="1" ht="16.5" customHeight="1" x14ac:dyDescent="0.25">
      <c r="A89" s="109"/>
      <c r="B89" s="77">
        <v>30</v>
      </c>
      <c r="C89" s="174" t="s">
        <v>117</v>
      </c>
      <c r="D89" s="179">
        <v>1000000</v>
      </c>
      <c r="E89" s="226"/>
      <c r="F89" s="225"/>
    </row>
    <row r="90" spans="1:6" s="48" customFormat="1" ht="16.5" customHeight="1" x14ac:dyDescent="0.25">
      <c r="A90" s="109"/>
      <c r="B90" s="59"/>
      <c r="C90" s="175" t="s">
        <v>118</v>
      </c>
      <c r="D90" s="180">
        <v>1000000</v>
      </c>
      <c r="E90" s="176"/>
    </row>
    <row r="91" spans="1:6" s="48" customFormat="1" ht="16.5" customHeight="1" x14ac:dyDescent="0.25">
      <c r="A91" s="109"/>
      <c r="B91" s="47" t="s">
        <v>121</v>
      </c>
      <c r="C91" s="120" t="s">
        <v>66</v>
      </c>
      <c r="D91" s="178"/>
      <c r="E91" s="122">
        <f>SUM(E89:E90)</f>
        <v>0</v>
      </c>
    </row>
    <row r="92" spans="1:6" s="48" customFormat="1" ht="16.5" customHeight="1" x14ac:dyDescent="0.25">
      <c r="A92" s="109"/>
      <c r="B92" s="59"/>
      <c r="C92" s="128" t="s">
        <v>122</v>
      </c>
      <c r="D92" s="129"/>
      <c r="E92" s="130"/>
    </row>
    <row r="93" spans="1:6" s="48" customFormat="1" ht="16.5" customHeight="1" x14ac:dyDescent="0.25">
      <c r="A93" s="109"/>
      <c r="B93" s="60" t="s">
        <v>124</v>
      </c>
      <c r="C93" s="131" t="s">
        <v>154</v>
      </c>
      <c r="D93" s="132"/>
      <c r="E93" s="133"/>
    </row>
    <row r="94" spans="1:6" s="48" customFormat="1" ht="16.5" customHeight="1" x14ac:dyDescent="0.25">
      <c r="A94" s="109"/>
      <c r="B94" s="68" t="s">
        <v>141</v>
      </c>
      <c r="C94" s="73" t="s">
        <v>123</v>
      </c>
      <c r="D94" s="74"/>
      <c r="E94" s="231"/>
    </row>
    <row r="95" spans="1:6" s="48" customFormat="1" ht="16.5" customHeight="1" x14ac:dyDescent="0.25">
      <c r="A95" s="109"/>
      <c r="B95" s="67" t="s">
        <v>142</v>
      </c>
      <c r="C95" s="73" t="s">
        <v>155</v>
      </c>
      <c r="D95" s="74"/>
      <c r="E95" s="231"/>
    </row>
    <row r="96" spans="1:6" s="48" customFormat="1" ht="16.5" customHeight="1" x14ac:dyDescent="0.25">
      <c r="A96" s="109"/>
      <c r="B96" s="68"/>
      <c r="C96" s="75" t="s">
        <v>156</v>
      </c>
      <c r="D96" s="76"/>
      <c r="E96" s="232"/>
    </row>
    <row r="97" spans="1:5" s="48" customFormat="1" ht="16.5" customHeight="1" x14ac:dyDescent="0.25">
      <c r="A97" s="109"/>
      <c r="B97" s="61" t="s">
        <v>125</v>
      </c>
      <c r="C97" s="120" t="s">
        <v>66</v>
      </c>
      <c r="D97" s="121"/>
      <c r="E97" s="122">
        <f>SUM(E93:E96)</f>
        <v>0</v>
      </c>
    </row>
    <row r="98" spans="1:5" s="39" customFormat="1" ht="16.5" customHeight="1" x14ac:dyDescent="0.25">
      <c r="A98" s="102"/>
      <c r="B98" s="51"/>
      <c r="C98" s="123" t="s">
        <v>187</v>
      </c>
      <c r="D98" s="38"/>
      <c r="E98" s="113"/>
    </row>
    <row r="99" spans="1:5" s="39" customFormat="1" ht="18.75" customHeight="1" thickBot="1" x14ac:dyDescent="0.3">
      <c r="A99" s="104"/>
      <c r="B99" s="114"/>
      <c r="C99" s="124"/>
      <c r="D99" s="125" t="s">
        <v>162</v>
      </c>
      <c r="E99" s="126"/>
    </row>
    <row r="100" spans="1:5" s="39" customFormat="1" ht="18" customHeight="1" thickBot="1" x14ac:dyDescent="0.3">
      <c r="A100" s="242"/>
      <c r="B100" s="242"/>
      <c r="C100" s="242"/>
      <c r="D100" s="242"/>
      <c r="E100" s="242"/>
    </row>
    <row r="101" spans="1:5" s="39" customFormat="1" ht="16.5" customHeight="1" thickBot="1" x14ac:dyDescent="0.25">
      <c r="A101" s="134" t="s">
        <v>126</v>
      </c>
      <c r="B101" s="135" t="s">
        <v>56</v>
      </c>
      <c r="C101" s="135" t="s">
        <v>9</v>
      </c>
      <c r="D101" s="136" t="s">
        <v>127</v>
      </c>
      <c r="E101" s="137" t="s">
        <v>128</v>
      </c>
    </row>
    <row r="102" spans="1:5" s="39" customFormat="1" ht="21" x14ac:dyDescent="0.35">
      <c r="A102" s="138" t="s">
        <v>129</v>
      </c>
      <c r="B102" s="62" t="s">
        <v>130</v>
      </c>
      <c r="C102" s="63"/>
      <c r="D102" s="24" t="s">
        <v>61</v>
      </c>
      <c r="E102" s="95" t="s">
        <v>61</v>
      </c>
    </row>
    <row r="103" spans="1:5" s="39" customFormat="1" ht="27" customHeight="1" x14ac:dyDescent="0.25">
      <c r="A103" s="139"/>
      <c r="B103" s="64" t="s">
        <v>168</v>
      </c>
      <c r="C103" s="140" t="s">
        <v>116</v>
      </c>
      <c r="D103" s="141"/>
      <c r="E103" s="142"/>
    </row>
    <row r="104" spans="1:5" s="39" customFormat="1" ht="16.5" customHeight="1" x14ac:dyDescent="0.25">
      <c r="A104" s="139"/>
      <c r="B104" s="166">
        <v>120000</v>
      </c>
      <c r="C104" s="169" t="s">
        <v>117</v>
      </c>
      <c r="D104" s="170">
        <v>20000</v>
      </c>
      <c r="E104" s="173"/>
    </row>
    <row r="105" spans="1:5" s="39" customFormat="1" ht="16.5" customHeight="1" x14ac:dyDescent="0.25">
      <c r="A105" s="139"/>
      <c r="B105" s="167" t="s">
        <v>64</v>
      </c>
      <c r="C105" s="171" t="s">
        <v>118</v>
      </c>
      <c r="D105" s="172">
        <v>100000</v>
      </c>
      <c r="E105" s="168"/>
    </row>
    <row r="106" spans="1:5" s="39" customFormat="1" ht="16.5" customHeight="1" x14ac:dyDescent="0.25">
      <c r="A106" s="139"/>
      <c r="B106" s="66" t="s">
        <v>131</v>
      </c>
      <c r="C106" s="143" t="s">
        <v>66</v>
      </c>
      <c r="D106" s="144"/>
      <c r="E106" s="145">
        <f>SUM(E104:E105)</f>
        <v>0</v>
      </c>
    </row>
    <row r="107" spans="1:5" s="39" customFormat="1" ht="16.5" customHeight="1" x14ac:dyDescent="0.25">
      <c r="A107" s="102"/>
      <c r="B107" s="51"/>
      <c r="C107" s="123" t="s">
        <v>188</v>
      </c>
      <c r="D107" s="38"/>
      <c r="E107" s="113"/>
    </row>
    <row r="108" spans="1:5" s="39" customFormat="1" ht="18.75" customHeight="1" thickBot="1" x14ac:dyDescent="0.3">
      <c r="A108" s="104"/>
      <c r="B108" s="114"/>
      <c r="C108" s="124"/>
      <c r="D108" s="125" t="s">
        <v>163</v>
      </c>
      <c r="E108" s="126"/>
    </row>
    <row r="109" spans="1:5" s="52" customFormat="1" ht="18" customHeight="1" thickBot="1" x14ac:dyDescent="0.3">
      <c r="A109" s="243"/>
      <c r="B109" s="242"/>
      <c r="C109" s="242"/>
      <c r="D109" s="242"/>
      <c r="E109" s="242"/>
    </row>
    <row r="110" spans="1:5" s="21" customFormat="1" ht="16.5" customHeight="1" thickBot="1" x14ac:dyDescent="0.3">
      <c r="A110" s="91" t="s">
        <v>55</v>
      </c>
      <c r="B110" s="92" t="s">
        <v>56</v>
      </c>
      <c r="C110" s="92" t="s">
        <v>9</v>
      </c>
      <c r="D110" s="93" t="s">
        <v>57</v>
      </c>
      <c r="E110" s="108" t="s">
        <v>58</v>
      </c>
    </row>
    <row r="111" spans="1:5" ht="18" customHeight="1" x14ac:dyDescent="0.35">
      <c r="A111" s="94" t="s">
        <v>132</v>
      </c>
      <c r="B111" s="22" t="s">
        <v>133</v>
      </c>
      <c r="C111" s="154"/>
      <c r="D111" s="155" t="s">
        <v>61</v>
      </c>
      <c r="E111" s="95" t="s">
        <v>61</v>
      </c>
    </row>
    <row r="112" spans="1:5" s="48" customFormat="1" ht="16.5" customHeight="1" x14ac:dyDescent="0.25">
      <c r="A112" s="109"/>
      <c r="B112" s="151" t="s">
        <v>169</v>
      </c>
      <c r="C112" s="160" t="s">
        <v>134</v>
      </c>
      <c r="D112" s="161">
        <v>50000</v>
      </c>
      <c r="E112" s="233"/>
    </row>
    <row r="113" spans="1:5" s="48" customFormat="1" ht="16.5" customHeight="1" x14ac:dyDescent="0.25">
      <c r="A113" s="109"/>
      <c r="B113" s="152"/>
      <c r="C113" s="162" t="s">
        <v>135</v>
      </c>
      <c r="D113" s="163">
        <v>25000</v>
      </c>
      <c r="E113" s="234"/>
    </row>
    <row r="114" spans="1:5" s="48" customFormat="1" ht="16.5" customHeight="1" x14ac:dyDescent="0.25">
      <c r="A114" s="109"/>
      <c r="B114" s="153" t="s">
        <v>136</v>
      </c>
      <c r="C114" s="162" t="s">
        <v>137</v>
      </c>
      <c r="D114" s="163">
        <v>100000</v>
      </c>
      <c r="E114" s="234"/>
    </row>
    <row r="115" spans="1:5" s="48" customFormat="1" ht="16.5" customHeight="1" x14ac:dyDescent="0.25">
      <c r="A115" s="109"/>
      <c r="B115" s="153" t="s">
        <v>138</v>
      </c>
      <c r="C115" s="162" t="s">
        <v>139</v>
      </c>
      <c r="D115" s="163">
        <v>500</v>
      </c>
      <c r="E115" s="234"/>
    </row>
    <row r="116" spans="1:5" s="48" customFormat="1" ht="16.5" customHeight="1" x14ac:dyDescent="0.25">
      <c r="A116" s="109"/>
      <c r="B116" s="153"/>
      <c r="C116" s="164" t="s">
        <v>140</v>
      </c>
      <c r="D116" s="165">
        <v>25000</v>
      </c>
      <c r="E116" s="235"/>
    </row>
    <row r="117" spans="1:5" s="48" customFormat="1" ht="16.5" customHeight="1" x14ac:dyDescent="0.25">
      <c r="A117" s="109"/>
      <c r="B117" s="43" t="s">
        <v>165</v>
      </c>
      <c r="C117" s="156" t="s">
        <v>66</v>
      </c>
      <c r="D117" s="157"/>
      <c r="E117" s="146">
        <f>SUM(E112:E116)</f>
        <v>0</v>
      </c>
    </row>
    <row r="118" spans="1:5" s="39" customFormat="1" ht="16.5" customHeight="1" x14ac:dyDescent="0.25">
      <c r="A118" s="102"/>
      <c r="B118" s="51"/>
      <c r="C118" s="147" t="s">
        <v>189</v>
      </c>
      <c r="D118" s="38"/>
      <c r="E118" s="113"/>
    </row>
    <row r="119" spans="1:5" s="39" customFormat="1" ht="16.5" customHeight="1" thickBot="1" x14ac:dyDescent="0.3">
      <c r="A119" s="104"/>
      <c r="B119" s="228"/>
      <c r="C119" s="148"/>
      <c r="D119" s="149" t="s">
        <v>164</v>
      </c>
      <c r="E119" s="150"/>
    </row>
    <row r="120" spans="1:5" ht="18" customHeight="1" thickBot="1" x14ac:dyDescent="0.25">
      <c r="A120" s="244"/>
      <c r="B120" s="245"/>
      <c r="C120" s="245"/>
      <c r="D120" s="245"/>
      <c r="E120" s="245"/>
    </row>
    <row r="121" spans="1:5" ht="19.5" customHeight="1" thickBot="1" x14ac:dyDescent="0.25">
      <c r="C121" s="87"/>
      <c r="D121" s="88" t="s">
        <v>166</v>
      </c>
      <c r="E121" s="89"/>
    </row>
  </sheetData>
  <sheetProtection selectLockedCells="1" selectUnlockedCells="1"/>
  <mergeCells count="9">
    <mergeCell ref="A81:E81"/>
    <mergeCell ref="A100:E100"/>
    <mergeCell ref="A109:E109"/>
    <mergeCell ref="A120:E120"/>
    <mergeCell ref="A8:C8"/>
    <mergeCell ref="C67:D67"/>
    <mergeCell ref="A35:E35"/>
    <mergeCell ref="A48:E48"/>
    <mergeCell ref="A72:E72"/>
  </mergeCells>
  <pageMargins left="0.74791666666666667" right="0.74791666666666667" top="0.93958333333333321" bottom="1.0923611111111111" header="0.51180555555555551" footer="0.51180555555555551"/>
  <pageSetup paperSize="9" scale="64" firstPageNumber="0" orientation="portrait" horizontalDpi="300" verticalDpi="300" r:id="rId1"/>
  <headerFooter alignWithMargins="0">
    <oddHeader>&amp;LKOM-ILOK d.o.o. Ilok&amp;CTENDER ZA OSIGURANJE IMOVINE,
ODGOVORNOSTI I NEZGODE_2020.-2021.&amp;RPRO RISK d.o.o. Osijek
POSREDNIK U OSIGURANJU</oddHeader>
    <oddFooter>&amp;LTender izradili:
Manuela Vitman / Kom-Ilok d.o.o.
Nedjeljko Margit / PRO RISK d.o.o.&amp;CIlok, lipanj 2020.&amp;R&amp;P/&amp;N</oddFooter>
  </headerFooter>
  <rowBreaks count="3" manualBreakCount="3">
    <brk id="47" max="4" man="1"/>
    <brk id="80" max="4" man="1"/>
    <brk id="121" max="4" man="1"/>
  </rowBreaks>
  <drawing r:id="rId2"/>
</worksheet>
</file>

<file path=docProps/app.xml><?xml version="1.0" encoding="utf-8"?>
<Properties xmlns="http://schemas.openxmlformats.org/officeDocument/2006/extended-properties" xmlns:vt="http://schemas.openxmlformats.org/officeDocument/2006/docPropsVTypes">
  <TotalTime>41</TotalTime>
  <Application>Microsoft Excel</Application>
  <DocSecurity>0</DocSecurity>
  <ScaleCrop>false</ScaleCrop>
  <HeadingPairs>
    <vt:vector size="4" baseType="variant">
      <vt:variant>
        <vt:lpstr>Radni listovi</vt:lpstr>
      </vt:variant>
      <vt:variant>
        <vt:i4>3</vt:i4>
      </vt:variant>
      <vt:variant>
        <vt:lpstr>Imenovani rasponi</vt:lpstr>
      </vt:variant>
      <vt:variant>
        <vt:i4>3</vt:i4>
      </vt:variant>
    </vt:vector>
  </HeadingPairs>
  <TitlesOfParts>
    <vt:vector size="6" baseType="lpstr">
      <vt:lpstr>Popis lokacija</vt:lpstr>
      <vt:lpstr>Popis Imovine</vt:lpstr>
      <vt:lpstr>TENDER</vt:lpstr>
      <vt:lpstr>TENDER!__xlnm_Print_Area</vt:lpstr>
      <vt:lpstr>'Popis Imovine'!_FiltarBaze</vt:lpstr>
      <vt:lpstr>TENDER!Podrucje_ispisa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Marija Mikuš</dc:creator>
  <cp:lastModifiedBy>Manuela Vitman</cp:lastModifiedBy>
  <cp:revision>11</cp:revision>
  <cp:lastPrinted>2017-07-07T04:58:26Z</cp:lastPrinted>
  <dcterms:created xsi:type="dcterms:W3CDTF">2006-09-28T03:33:49Z</dcterms:created>
  <dcterms:modified xsi:type="dcterms:W3CDTF">2022-07-27T11:37:34Z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